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7.xml.rels" ContentType="application/vnd.openxmlformats-package.relationships+xml"/>
  <Override PartName="/xl/worksheets/_rels/sheet3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over" sheetId="1" state="visible" r:id="rId3"/>
    <sheet name="Assessment" sheetId="2" state="visible" r:id="rId4"/>
    <sheet name="Scores &amp; Radar" sheetId="3" state="visible" r:id="rId5"/>
    <sheet name="Roadmap" sheetId="4" state="visible" r:id="rId6"/>
    <sheet name="Persona Map" sheetId="5" state="visible" r:id="rId7"/>
    <sheet name="Scoring Guide" sheetId="6" state="visible" r:id="rId8"/>
    <sheet name="PowerBI_Data" sheetId="7" state="visible" r:id="rId9"/>
    <sheet name="PowerBI_Guide" sheetId="8" state="visible" r:id="rId10"/>
  </sheets>
  <definedNames>
    <definedName function="false" hidden="false" localSheetId="0" name="_xlnm.Print_Area" vbProcedure="false">Cover!$A$1:$D$50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<sst xmlns="http://schemas.openxmlformats.org/spreadsheetml/2006/main" count="695" uniqueCount="400">
  <si>
    <t xml:space="preserve">ONYIA</t>
  </si>
  <si>
    <t xml:space="preserve">Digital Workplace Assessment Toolkit</t>
  </si>
  <si>
    <t xml:space="preserve">Observe · Navigate · Yield Value · Improve · Adapt</t>
  </si>
  <si>
    <t xml:space="preserve">20%    Observe</t>
  </si>
  <si>
    <t xml:space="preserve">Measure employee experience &amp; endpoint health</t>
  </si>
  <si>
    <t xml:space="preserve">20%    Navigate</t>
  </si>
  <si>
    <t xml:space="preserve">Define digital workplace strategy &amp; persona models</t>
  </si>
  <si>
    <t xml:space="preserve">20%    Yield Value</t>
  </si>
  <si>
    <t xml:space="preserve">Demonstrate ROI from technology investments</t>
  </si>
  <si>
    <t xml:space="preserve">20%    Improve</t>
  </si>
  <si>
    <t xml:space="preserve">Continuously optimise user experience &amp; security</t>
  </si>
  <si>
    <t xml:space="preserve">20%    Adapt</t>
  </si>
  <si>
    <t xml:space="preserve">Build AI-readiness &amp; workforce flexibility</t>
  </si>
  <si>
    <t xml:space="preserve">Workbook tabs</t>
  </si>
  <si>
    <t xml:space="preserve">→  Assessment</t>
  </si>
  <si>
    <t xml:space="preserve">Enter scores (1–5) for all 15 questions across 5 pillars</t>
  </si>
  <si>
    <t xml:space="preserve">→  Scores &amp; Radar</t>
  </si>
  <si>
    <t xml:space="preserve">Auto-calculated ONYIA score, radar chart, maturity rating</t>
  </si>
  <si>
    <t xml:space="preserve">→  Roadmap</t>
  </si>
  <si>
    <t xml:space="preserve">90-day, 6-month and 12-month prioritised actions</t>
  </si>
  <si>
    <t xml:space="preserve">→  Persona Map</t>
  </si>
  <si>
    <t xml:space="preserve">Device, identity, access and security profile per persona</t>
  </si>
  <si>
    <t xml:space="preserve">→  Scoring Guide</t>
  </si>
  <si>
    <t xml:space="preserve">Maturity level definitions and scoring criteria</t>
  </si>
  <si>
    <t xml:space="preserve">How to use this toolkit</t>
  </si>
  <si>
    <t xml:space="preserve">1.  Go to the Assessment tab and score all 15 questions (1 = Reactive → 5 = Transformational).</t>
  </si>
  <si>
    <t xml:space="preserve">2.  Visit Scores &amp; Radar to see your overall ONYIA score, radar chart and maturity rating.</t>
  </si>
  <si>
    <t xml:space="preserve">3.  Review the Roadmap tab for prioritised actions based on your lowest-scoring pillars.</t>
  </si>
  <si>
    <t xml:space="preserve">4.  Use the Persona Map to align device, identity and security controls to each user type.</t>
  </si>
  <si>
    <t xml:space="preserve">5.  Share the completed workbook as your executive-ready Digital Workplace Assessment.</t>
  </si>
  <si>
    <t xml:space="preserve">ONYIA Assessment — Score each question 1 to 5</t>
  </si>
  <si>
    <t xml:space="preserve">1 = Reactive  ·  2 = Managed  ·  3 = Defined  ·  4 = Optimised  ·  5 = Transformational</t>
  </si>
  <si>
    <t xml:space="preserve">#</t>
  </si>
  <si>
    <t xml:space="preserve">Question</t>
  </si>
  <si>
    <t xml:space="preserve">Score
(1–5)</t>
  </si>
  <si>
    <t xml:space="preserve">Notes / Evidence</t>
  </si>
  <si>
    <t xml:space="preserve">Wt</t>
  </si>
  <si>
    <t xml:space="preserve">OBSERVE — 20% weighting</t>
  </si>
  <si>
    <t xml:space="preserve">Q1</t>
  </si>
  <si>
    <t xml:space="preserve">Do you actively measure employee experience?
Surveys, DEX platforms, IT NPS, sentiment tools, pulse checks</t>
  </si>
  <si>
    <t xml:space="preserve">20%</t>
  </si>
  <si>
    <t xml:space="preserve">Q2</t>
  </si>
  <si>
    <t xml:space="preserve">Do you have telemetry and analytics across endpoints and apps?
Endpoint Analytics, Adoption Score, application health data, usage reporting</t>
  </si>
  <si>
    <t xml:space="preserve">Q3</t>
  </si>
  <si>
    <t xml:space="preserve">Are persona-level device and app performance baselines documented?
Per-persona SLAs, performance KPIs, help-desk deflection rates</t>
  </si>
  <si>
    <t xml:space="preserve">NAVIGATE — 20% weighting</t>
  </si>
  <si>
    <t xml:space="preserve">Q4</t>
  </si>
  <si>
    <t xml:space="preserve">Do you have a documented digital workplace strategy?
Board-approved strategy, alignment to business goals, roadmap ownership</t>
  </si>
  <si>
    <t xml:space="preserve">Q5</t>
  </si>
  <si>
    <t xml:space="preserve">Is your persona mapping current and actively maintained?
User types, device profiles, access tiers, quarterly review cadence</t>
  </si>
  <si>
    <t xml:space="preserve">Q6</t>
  </si>
  <si>
    <t xml:space="preserve">Is Conditional Access and Zero Trust aligned to personas?
CA policy tiers, risk-based access, phishing-resistant MFA, PIM</t>
  </si>
  <si>
    <t xml:space="preserve">YIELD VALUE — 20% weighting</t>
  </si>
  <si>
    <t xml:space="preserve">Q7</t>
  </si>
  <si>
    <t xml:space="preserve">Can you demonstrate ROI from workplace technology investments?
Cost per device, licence optimisation, productivity gains, help-desk cost</t>
  </si>
  <si>
    <t xml:space="preserve">Q8</t>
  </si>
  <si>
    <t xml:space="preserve">Are Microsoft 365 licences optimised and assigned by persona?
Licence tiering, unused reclamation, Frontline vs E3 vs E5 alignment</t>
  </si>
  <si>
    <t xml:space="preserve">Q9</t>
  </si>
  <si>
    <t xml:space="preserve">Do you report digital workplace value to executive stakeholders?
C-suite dashboards, board packs, employee productivity metrics</t>
  </si>
  <si>
    <t xml:space="preserve">IMPROVE — 20% weighting</t>
  </si>
  <si>
    <t xml:space="preserve">Q10</t>
  </si>
  <si>
    <t xml:space="preserve">Do you use analytics and telemetry to continuously optimise UX?
Endpoint Analytics, Adoption Score, help-desk trend analysis</t>
  </si>
  <si>
    <t xml:space="preserve">Q11</t>
  </si>
  <si>
    <t xml:space="preserve">Is device and application lifecycle managed proactively?
Autopilot, update rings, app patching cadence, hardware refresh cycles</t>
  </si>
  <si>
    <t xml:space="preserve">Q12</t>
  </si>
  <si>
    <t xml:space="preserve">Is security posture continuously assessed per persona?
Secure Score trends, Defender for Endpoint, EPM, ASR rules by user type</t>
  </si>
  <si>
    <t xml:space="preserve">ADAPT — 20% weighting</t>
  </si>
  <si>
    <t xml:space="preserve">Q13</t>
  </si>
  <si>
    <t xml:space="preserve">Do you have an AI-readiness strategy for end-user computing?
Copilot readiness, data governance, AI skills programmes</t>
  </si>
  <si>
    <t xml:space="preserve">Q14</t>
  </si>
  <si>
    <t xml:space="preserve">How well does your workplace model flex for workforce change?
BYOD, COPE, contractor onboarding speed, hybrid work, workforce types</t>
  </si>
  <si>
    <t xml:space="preserve">Q15</t>
  </si>
  <si>
    <t xml:space="preserve">Are Windows 365 / AVD / cloud desktop options evaluated?
Cloud PC suitability, cost modelling, frontline and task-worker scenarios</t>
  </si>
  <si>
    <t xml:space="preserve">ONYIA Scores &amp; Radar</t>
  </si>
  <si>
    <t xml:space="preserve">Pillar</t>
  </si>
  <si>
    <t xml:space="preserve">Q1 Score</t>
  </si>
  <si>
    <t xml:space="preserve">Q2 Score</t>
  </si>
  <si>
    <t xml:space="preserve">Q3 Score</t>
  </si>
  <si>
    <t xml:space="preserve">Pillar Avg</t>
  </si>
  <si>
    <t xml:space="preserve">Weight</t>
  </si>
  <si>
    <t xml:space="preserve">Weighted</t>
  </si>
  <si>
    <t xml:space="preserve">Observe</t>
  </si>
  <si>
    <t xml:space="preserve">Navigate</t>
  </si>
  <si>
    <t xml:space="preserve">Yield Value</t>
  </si>
  <si>
    <t xml:space="preserve">Improve</t>
  </si>
  <si>
    <t xml:space="preserve">Adapt</t>
  </si>
  <si>
    <t xml:space="preserve">Overall ONYIA Score</t>
  </si>
  <si>
    <t xml:space="preserve">Maturity Rating</t>
  </si>
  <si>
    <t xml:space="preserve">Score</t>
  </si>
  <si>
    <t xml:space="preserve">ONYIA Transformation Roadmap</t>
  </si>
  <si>
    <t xml:space="preserve">Review your Scores &amp; Radar tab first. Use this roadmap to prioritise actions by delivery horizon.</t>
  </si>
  <si>
    <t xml:space="preserve">90-Day Quick Wins</t>
  </si>
  <si>
    <t xml:space="preserve">Action</t>
  </si>
  <si>
    <t xml:space="preserve">Owner</t>
  </si>
  <si>
    <t xml:space="preserve">Status</t>
  </si>
  <si>
    <t xml:space="preserve">Enable Microsoft Endpoint Analytics and establish a DEX baseline across all device types and persona groups.</t>
  </si>
  <si>
    <t xml:space="preserve">Not started</t>
  </si>
  <si>
    <t xml:space="preserve">Run a persona mapping workshop — document user types, device profiles, identity requirements and access tiers.</t>
  </si>
  <si>
    <t xml:space="preserve">Audit current Microsoft 365 licence assignments and identify unused or over-assigned licences per persona.</t>
  </si>
  <si>
    <t xml:space="preserve">Review and baseline your Microsoft Secure Score and create a 90-day security improvement plan per persona.</t>
  </si>
  <si>
    <t xml:space="preserve">Complete a Copilot readiness check — assess data governance posture and identify pilot user groups.</t>
  </si>
  <si>
    <t xml:space="preserve">All Pillars</t>
  </si>
  <si>
    <t xml:space="preserve">Establish a Digital Workplace steering group with IT, HR and business leadership representation.</t>
  </si>
  <si>
    <t xml:space="preserve">6-Month Priorities</t>
  </si>
  <si>
    <t xml:space="preserve">Deploy a DEX platform (Endpoint Analytics / Nexthink / Lakeside) for continuous experience measurement.</t>
  </si>
  <si>
    <t xml:space="preserve">Implement tiered Conditional Access policies aligned to persona risk profiles; enforce phishing-resistant MFA for admins.</t>
  </si>
  <si>
    <t xml:space="preserve">Build a digital workplace value dashboard reporting ROI, licence savings and productivity metrics to the executive team.</t>
  </si>
  <si>
    <t xml:space="preserve">Deploy Autopilot and Intune update rings to automate device lifecycle and reduce manual IT overhead per persona.</t>
  </si>
  <si>
    <t xml:space="preserve">Launch an AI skills programme for end-user computing — train IT on Copilot governance and prompt engineering.</t>
  </si>
  <si>
    <t xml:space="preserve">Define a persona review cadence — quarterly reviews tied to workforce change and technology updates.</t>
  </si>
  <si>
    <t xml:space="preserve">12-Month Strategic Goals</t>
  </si>
  <si>
    <t xml:space="preserve">Achieve proactive DEX management — AI-driven issue detection before users raise tickets, predictive device health scoring.</t>
  </si>
  <si>
    <t xml:space="preserve">Reach Zero Trust maturity — continuous access evaluation, full identity risk integration, passwordless authentication.</t>
  </si>
  <si>
    <t xml:space="preserve">Establish a technology value management practice — every workplace investment linked to measurable business outcomes.</t>
  </si>
  <si>
    <t xml:space="preserve">Achieve self-healing endpoint operations — automated remediation, predictive updates, sub-1-hour device provisioning.</t>
  </si>
  <si>
    <t xml:space="preserve">Deploy Copilot and AI tools at scale across eligible personas with governance guardrails and productivity outcomes.</t>
  </si>
  <si>
    <t xml:space="preserve">Target ONYIA Level 4–5 — publish the digital workplace maturity roadmap to the board and embed in IT strategy.</t>
  </si>
  <si>
    <t xml:space="preserve">ONYIA Persona Map — Device, Identity &amp; Access Profiles</t>
  </si>
  <si>
    <t xml:space="preserve">Persona</t>
  </si>
  <si>
    <t xml:space="preserve">Device Type</t>
  </si>
  <si>
    <t xml:space="preserve">Ownership Model</t>
  </si>
  <si>
    <t xml:space="preserve">Identity Type</t>
  </si>
  <si>
    <t xml:space="preserve">Auth Method</t>
  </si>
  <si>
    <t xml:space="preserve">Conditional Access Tier</t>
  </si>
  <si>
    <t xml:space="preserve">Data Risk</t>
  </si>
  <si>
    <t xml:space="preserve">Key Apps</t>
  </si>
  <si>
    <t xml:space="preserve">Frontline Worker</t>
  </si>
  <si>
    <t xml:space="preserve">Mobile / Shared / Kiosk</t>
  </si>
  <si>
    <t xml:space="preserve">COPE / Corporate Owned</t>
  </si>
  <si>
    <t xml:space="preserve">Entra ID user</t>
  </si>
  <si>
    <t xml:space="preserve">MFA (Authenticator App)</t>
  </si>
  <si>
    <t xml:space="preserve">Location + Device compliance</t>
  </si>
  <si>
    <t xml:space="preserve">Low–Medium</t>
  </si>
  <si>
    <t xml:space="preserve">POS, Teams, Line-of-business apps</t>
  </si>
  <si>
    <t xml:space="preserve">Information Worker</t>
  </si>
  <si>
    <t xml:space="preserve">Windows Laptop</t>
  </si>
  <si>
    <t xml:space="preserve">Corporate Owned</t>
  </si>
  <si>
    <t xml:space="preserve">MFA + SSO (Windows Hello)</t>
  </si>
  <si>
    <t xml:space="preserve">Device compliance + risk policy</t>
  </si>
  <si>
    <t xml:space="preserve">Medium–High</t>
  </si>
  <si>
    <t xml:space="preserve">M365, Teams, SharePoint, Power BI</t>
  </si>
  <si>
    <t xml:space="preserve">Privileged Administrator</t>
  </si>
  <si>
    <t xml:space="preserve">Secured Core PC / PAW</t>
  </si>
  <si>
    <t xml:space="preserve">Entra Privileged Identity</t>
  </si>
  <si>
    <t xml:space="preserve">Phishing-resistant MFA (FIDO2)</t>
  </si>
  <si>
    <t xml:space="preserve">Strict CA — secure network only</t>
  </si>
  <si>
    <t xml:space="preserve">Critical</t>
  </si>
  <si>
    <t xml:space="preserve">Azure Portal, Admin Center, Intune</t>
  </si>
  <si>
    <t xml:space="preserve">Executive / Senior Leader</t>
  </si>
  <si>
    <t xml:space="preserve">MacBook / Windows Laptop</t>
  </si>
  <si>
    <t xml:space="preserve">Entra ID + PIM</t>
  </si>
  <si>
    <t xml:space="preserve">FIDO2 / Passkey</t>
  </si>
  <si>
    <t xml:space="preserve">Enhanced risk-based CA</t>
  </si>
  <si>
    <t xml:space="preserve">High</t>
  </si>
  <si>
    <t xml:space="preserve">M365, Board tools, Finance, HR</t>
  </si>
  <si>
    <t xml:space="preserve">External / Contractor</t>
  </si>
  <si>
    <t xml:space="preserve">BYOD / COPE</t>
  </si>
  <si>
    <t xml:space="preserve">BYOD / Contractor owned</t>
  </si>
  <si>
    <t xml:space="preserve">B2B Guest / Entra Ext. ID</t>
  </si>
  <si>
    <t xml:space="preserve">MFA (required, enforced)</t>
  </si>
  <si>
    <t xml:space="preserve">Restrictive CA + Terms of Use</t>
  </si>
  <si>
    <t xml:space="preserve">Variable</t>
  </si>
  <si>
    <t xml:space="preserve">Limited SaaS, SharePoint, Teams</t>
  </si>
  <si>
    <t xml:space="preserve">Kiosk / Shared Device</t>
  </si>
  <si>
    <t xml:space="preserve">Windows Kiosk / Tablet</t>
  </si>
  <si>
    <t xml:space="preserve">Shared / Device identity</t>
  </si>
  <si>
    <t xml:space="preserve">PIN / Token</t>
  </si>
  <si>
    <t xml:space="preserve">Kiosk-mode CA policies</t>
  </si>
  <si>
    <t xml:space="preserve">Low</t>
  </si>
  <si>
    <t xml:space="preserve">Single app / LOB, restricted browser</t>
  </si>
  <si>
    <t xml:space="preserve">Cloud PC User (W365)</t>
  </si>
  <si>
    <t xml:space="preserve">Windows 365 Cloud PC</t>
  </si>
  <si>
    <t xml:space="preserve">Corporate (cloud-hosted)</t>
  </si>
  <si>
    <t xml:space="preserve">MFA + SSO</t>
  </si>
  <si>
    <t xml:space="preserve">Device compliance via W365 profile</t>
  </si>
  <si>
    <t xml:space="preserve">Medium</t>
  </si>
  <si>
    <t xml:space="preserve">M365, web apps, virtual desktop</t>
  </si>
  <si>
    <t xml:space="preserve">AVD / Remote Worker</t>
  </si>
  <si>
    <t xml:space="preserve">Azure Virtual Desktop</t>
  </si>
  <si>
    <t xml:space="preserve">Corporate (AVD session)</t>
  </si>
  <si>
    <t xml:space="preserve">MFA + session token</t>
  </si>
  <si>
    <t xml:space="preserve">AVD Conditional Access policy</t>
  </si>
  <si>
    <t xml:space="preserve">Legacy apps, development tools, ERP</t>
  </si>
  <si>
    <t xml:space="preserve">Add your own personas below — use the Assessment tab to score each</t>
  </si>
  <si>
    <t xml:space="preserve">ONYIA Scoring Guide — Maturity Level Definitions</t>
  </si>
  <si>
    <t xml:space="preserve">Level</t>
  </si>
  <si>
    <t xml:space="preserve">What it looks like</t>
  </si>
  <si>
    <t xml:space="preserve">What to do next</t>
  </si>
  <si>
    <t xml:space="preserve">Level 1
Reactive</t>
  </si>
  <si>
    <t xml:space="preserve">No documented processes. Firefighting mode. Decisions are ad-hoc and driven by incidents rather than strategy. No measurement of employee experience or technology value.</t>
  </si>
  <si>
    <t xml:space="preserve">Start capturing basic metrics. Run a persona mapping workshop. Document what technology exists and who uses it.</t>
  </si>
  <si>
    <t xml:space="preserve">Level 2
Managed</t>
  </si>
  <si>
    <t xml:space="preserve">Some processes defined but inconsistently applied. Basic tooling in place (Intune, MFA). Limited visibility into employee experience. ROI not formally tracked.</t>
  </si>
  <si>
    <t xml:space="preserve">Formalise persona definitions. Implement Endpoint Analytics. Begin licence optimisation. Define Conditional Access policies per user type.</t>
  </si>
  <si>
    <t xml:space="preserve">Level 3
Defined</t>
  </si>
  <si>
    <t xml:space="preserve">Documented and repeatable processes. Persona-aligned device and security controls. A digital workplace strategy exists and is communicated. Basic ROI reporting in place.</t>
  </si>
  <si>
    <t xml:space="preserve">Move to continuous DEX measurement. Automate device lifecycle (Autopilot, update rings). Build executive-facing value dashboards. Begin Copilot readiness assessment.</t>
  </si>
  <si>
    <t xml:space="preserve">Level 4
Optimised</t>
  </si>
  <si>
    <t xml:space="preserve">Data-driven continuous improvement. Proactive monitoring and automated remediation. Licence and access optimised per persona. AI tools piloted. Risk-adaptive Conditional Access live.</t>
  </si>
  <si>
    <t xml:space="preserve">Scale AI/Copilot to all eligible personas. Achieve full Zero Trust maturity. Target self-healing endpoints. Link all investments to business outcomes.</t>
  </si>
  <si>
    <t xml:space="preserve">Level 5
Transformational</t>
  </si>
  <si>
    <t xml:space="preserve">Industry-leading digital workplace. AI-native operations. Real-time DEX and value measurement. Fully elastic workforce model. Predictive security and continuous innovation culture.</t>
  </si>
  <si>
    <t xml:space="preserve">Share best practice externally. Contribute to Microsoft partner programmes. Mentor others on the ONYIA framework. Plan next transformation horizon.</t>
  </si>
  <si>
    <t xml:space="preserve">Pillar Scoring Criteria — What each score means per pillar</t>
  </si>
  <si>
    <t xml:space="preserve">Scoring criteria (1→5)</t>
  </si>
  <si>
    <t xml:space="preserve">1=No measurement  |  2=Ad-hoc surveys  |  3=Regular structured measurement  |  4=Continuous DEX tracking  |  5=AI-driven real-time DEX platform</t>
  </si>
  <si>
    <t xml:space="preserve">1=No strategy  |  2=Informal direction  |  3=Documented strategy  |  4=Governed &amp; actively communicated  |  5=Embedded in business plan &amp; board reporting</t>
  </si>
  <si>
    <t xml:space="preserve">1=No ROI tracking  |  2=Cost tracking only  |  3=Business case ROI  |  4=Continuous value reporting  |  5=Real-time value dashboard linked to outcomes</t>
  </si>
  <si>
    <t xml:space="preserve">1=Reactive only  |  2=Periodic reviews  |  3=Data-driven improvements  |  4=Proactive automated optimisation  |  5=Predictive, self-healing operations</t>
  </si>
  <si>
    <t xml:space="preserve">1=No AI planning  |  2=Awareness only  |  3=Pilot programmes underway  |  4=AI embedded in workflows  |  5=AI-native, fully elastic workforce model</t>
  </si>
  <si>
    <t xml:space="preserve">PowerBI_Data — flat tables for direct Power BI connection</t>
  </si>
  <si>
    <t xml:space="preserve">These named Excel Tables are the single source of truth. Connect Power BI via Get Data → Excel workbook → select each table below.</t>
  </si>
  <si>
    <t xml:space="preserve">Table: tbl_Scores   (one row per question)</t>
  </si>
  <si>
    <t xml:space="preserve">QuestionID</t>
  </si>
  <si>
    <t xml:space="preserve">PillarCode</t>
  </si>
  <si>
    <t xml:space="preserve">PillarWeight</t>
  </si>
  <si>
    <t xml:space="preserve">MaxScore</t>
  </si>
  <si>
    <t xml:space="preserve">ScoreLabel</t>
  </si>
  <si>
    <t xml:space="preserve">Q01</t>
  </si>
  <si>
    <t xml:space="preserve">OBS</t>
  </si>
  <si>
    <t xml:space="preserve">Do you actively measure employee experience?</t>
  </si>
  <si>
    <t xml:space="preserve">Q02</t>
  </si>
  <si>
    <t xml:space="preserve">Do you have telemetry and analytics across endpoints and apps?</t>
  </si>
  <si>
    <t xml:space="preserve">Q03</t>
  </si>
  <si>
    <t xml:space="preserve">Are persona-level device and app performance baselines documented?</t>
  </si>
  <si>
    <t xml:space="preserve">Q04</t>
  </si>
  <si>
    <t xml:space="preserve">NAV</t>
  </si>
  <si>
    <t xml:space="preserve">Do you have a documented digital workplace strategy?</t>
  </si>
  <si>
    <t xml:space="preserve">Q05</t>
  </si>
  <si>
    <t xml:space="preserve">Is your persona mapping current and actively maintained?</t>
  </si>
  <si>
    <t xml:space="preserve">Q06</t>
  </si>
  <si>
    <t xml:space="preserve">Is Conditional Access and Zero Trust aligned to personas?</t>
  </si>
  <si>
    <t xml:space="preserve">Q07</t>
  </si>
  <si>
    <t xml:space="preserve">YLD</t>
  </si>
  <si>
    <t xml:space="preserve">Can you demonstrate ROI from workplace technology investments?</t>
  </si>
  <si>
    <t xml:space="preserve">Q08</t>
  </si>
  <si>
    <t xml:space="preserve">Are Microsoft 365 licences optimised and assigned by persona?</t>
  </si>
  <si>
    <t xml:space="preserve">Q09</t>
  </si>
  <si>
    <t xml:space="preserve">Do you report digital workplace value to executive stakeholders?</t>
  </si>
  <si>
    <t xml:space="preserve">IMP</t>
  </si>
  <si>
    <t xml:space="preserve">Do you use analytics and telemetry to continuously optimise UX?</t>
  </si>
  <si>
    <t xml:space="preserve">Is device and application lifecycle managed proactively?</t>
  </si>
  <si>
    <t xml:space="preserve">Is security posture continuously assessed per persona?</t>
  </si>
  <si>
    <t xml:space="preserve">ADP</t>
  </si>
  <si>
    <t xml:space="preserve">Do you have an AI-readiness strategy for end-user computing?</t>
  </si>
  <si>
    <t xml:space="preserve">How well does your workplace model flex for workforce change?</t>
  </si>
  <si>
    <t xml:space="preserve">Are Windows 365 / AVD / cloud desktop options evaluated?</t>
  </si>
  <si>
    <t xml:space="preserve">Table: tbl_PillarSummary   (one row per pillar)</t>
  </si>
  <si>
    <t xml:space="preserve">PillarAvg</t>
  </si>
  <si>
    <t xml:space="preserve">WeightedScore</t>
  </si>
  <si>
    <t xml:space="preserve">MaturityLevel</t>
  </si>
  <si>
    <t xml:space="preserve">HexColour</t>
  </si>
  <si>
    <t xml:space="preserve">0.2</t>
  </si>
  <si>
    <t xml:space="preserve">#2A78D6</t>
  </si>
  <si>
    <t xml:space="preserve">#1BAF7A</t>
  </si>
  <si>
    <t xml:space="preserve">#EDA100</t>
  </si>
  <si>
    <t xml:space="preserve">#4A3AA7</t>
  </si>
  <si>
    <t xml:space="preserve">#D85A30</t>
  </si>
  <si>
    <t xml:space="preserve">Table: tbl_OverallScore   (KPI card data for Power BI)</t>
  </si>
  <si>
    <t xml:space="preserve">Metric</t>
  </si>
  <si>
    <t xml:space="preserve">Value</t>
  </si>
  <si>
    <t xml:space="preserve">MaxValue</t>
  </si>
  <si>
    <t xml:space="preserve">Percentage</t>
  </si>
  <si>
    <t xml:space="preserve">Category</t>
  </si>
  <si>
    <t xml:space="preserve">Label</t>
  </si>
  <si>
    <t xml:space="preserve">Questions Answered</t>
  </si>
  <si>
    <t xml:space="preserve">Progress</t>
  </si>
  <si>
    <t xml:space="preserve">Observe Score</t>
  </si>
  <si>
    <t xml:space="preserve">Navigate Score</t>
  </si>
  <si>
    <t xml:space="preserve">Yield Value Score</t>
  </si>
  <si>
    <t xml:space="preserve">Improve Score</t>
  </si>
  <si>
    <t xml:space="preserve">Adapt Score</t>
  </si>
  <si>
    <t xml:space="preserve">Table: tbl_Roadmap   (roadmap actions for Power BI slicers)</t>
  </si>
  <si>
    <t xml:space="preserve">Phase</t>
  </si>
  <si>
    <t xml:space="preserve">Horizon</t>
  </si>
  <si>
    <t xml:space="preserve">0–90 days</t>
  </si>
  <si>
    <t xml:space="preserve">Enable Microsoft Endpoint Analytics and establish a DEX baseline</t>
  </si>
  <si>
    <t xml:space="preserve">Run a persona mapping workshop to document user types and access tiers</t>
  </si>
  <si>
    <t xml:space="preserve">Audit Microsoft 365 licence assignments and identify over-allocation</t>
  </si>
  <si>
    <t xml:space="preserve">Review Microsoft Secure Score and build a 90-day improvement plan</t>
  </si>
  <si>
    <t xml:space="preserve">Complete Copilot readiness check and identify pilot user groups</t>
  </si>
  <si>
    <t xml:space="preserve">Establish a Digital Workplace steering group (IT, HR, Business)</t>
  </si>
  <si>
    <t xml:space="preserve">3–6 months</t>
  </si>
  <si>
    <t xml:space="preserve">Deploy a DEX platform for continuous experience measurement</t>
  </si>
  <si>
    <t xml:space="preserve">Implement tiered Conditional Access policies per persona risk profile</t>
  </si>
  <si>
    <t xml:space="preserve">Build an executive digital workplace value dashboard</t>
  </si>
  <si>
    <t xml:space="preserve">Deploy Autopilot and Intune update rings to automate device lifecycle</t>
  </si>
  <si>
    <t xml:space="preserve">Launch AI skills programme for end-user computing teams</t>
  </si>
  <si>
    <t xml:space="preserve">Define quarterly persona review cadence</t>
  </si>
  <si>
    <t xml:space="preserve">12-Month Goals</t>
  </si>
  <si>
    <t xml:space="preserve">6–12 months</t>
  </si>
  <si>
    <t xml:space="preserve">Achieve AI-driven proactive DEX management</t>
  </si>
  <si>
    <t xml:space="preserve">Reach full Zero Trust maturity across all personas</t>
  </si>
  <si>
    <t xml:space="preserve">Establish technology value management practice linked to outcomes</t>
  </si>
  <si>
    <t xml:space="preserve">Achieve self-healing endpoint operations</t>
  </si>
  <si>
    <t xml:space="preserve">Deploy Copilot at scale with governance guardrails</t>
  </si>
  <si>
    <t xml:space="preserve">Target ONYIA Level 4–5 and embed in board IT strategy</t>
  </si>
  <si>
    <t xml:space="preserve">Table: tbl_PersonaMap   (persona reference data)</t>
  </si>
  <si>
    <t xml:space="preserve">DeviceType</t>
  </si>
  <si>
    <t xml:space="preserve">OwnershipModel</t>
  </si>
  <si>
    <t xml:space="preserve">IdentityType</t>
  </si>
  <si>
    <t xml:space="preserve">AuthMethod</t>
  </si>
  <si>
    <t xml:space="preserve">CATier</t>
  </si>
  <si>
    <t xml:space="preserve">DataRisk</t>
  </si>
  <si>
    <t xml:space="preserve">KeyApps</t>
  </si>
  <si>
    <t xml:space="preserve">Power BI Integration Guide — ONYIA Digital Workplace Assessment</t>
  </si>
  <si>
    <t xml:space="preserve">Step 1 — Connect Power BI to this workbook</t>
  </si>
  <si>
    <t xml:space="preserve">1.  Open Power BI Desktop.</t>
  </si>
  <si>
    <t xml:space="preserve">2.  Click  Home → Get Data → Excel workbook.</t>
  </si>
  <si>
    <t xml:space="preserve">3.  Browse to and select this file:  ONYIA_PowerBI_Assessment_Toolkit.xlsx</t>
  </si>
  <si>
    <t xml:space="preserve">4.  In the Navigator, tick ALL five tables:</t>
  </si>
  <si>
    <t xml:space="preserve">             tbl_Scores           — 15 question scores with live links to Assessment tab</t>
  </si>
  <si>
    <t xml:space="preserve">             tbl_PillarSummary    — per-pillar averages and weighted scores</t>
  </si>
  <si>
    <t xml:space="preserve">             tbl_OverallScore     — KPI card data (overall score, maturity label)</t>
  </si>
  <si>
    <t xml:space="preserve">             tbl_Roadmap          — 18 actions across 3 horizons with status tracking</t>
  </si>
  <si>
    <t xml:space="preserve">             tbl_PersonaMap       — 8 persona profiles for identity and device visuals</t>
  </si>
  <si>
    <t xml:space="preserve">5.  Click  Load  (or  Transform Data  if you want to review first).</t>
  </si>
  <si>
    <t xml:space="preserve">Step 2 — Refresh data after scoring</t>
  </si>
  <si>
    <t xml:space="preserve">After entering or updating scores in the Assessment tab, return to Power BI Desktop.</t>
  </si>
  <si>
    <t xml:space="preserve">Click  Home → Refresh  to pull the latest values from the workbook.</t>
  </si>
  <si>
    <t xml:space="preserve">Tip: if you publish to Power BI Service, set up a scheduled refresh (requires an on-premises data gateway or SharePoint/OneDrive hosting).</t>
  </si>
  <si>
    <t xml:space="preserve">Step 3 (optional) — Host on SharePoint or OneDrive for live refresh</t>
  </si>
  <si>
    <t xml:space="preserve">1.  Upload this workbook to SharePoint or OneDrive for Business.</t>
  </si>
  <si>
    <t xml:space="preserve">2.  In Power BI Desktop, use  Get Data → SharePoint Online List  OR change the</t>
  </si>
  <si>
    <t xml:space="preserve">    source path in Power Query using the M query below.</t>
  </si>
  <si>
    <t xml:space="preserve">3.  Publish the report to Power BI Service.</t>
  </si>
  <si>
    <t xml:space="preserve">4.  In the dataset settings, enable  Keep your data up to date  → scheduled refresh.</t>
  </si>
  <si>
    <t xml:space="preserve">5.  With a SharePoint path no gateway is needed — Power BI Service connects directly.</t>
  </si>
  <si>
    <t xml:space="preserve">Power Query M — change source path (paste into Advanced Editor)</t>
  </si>
  <si>
    <t xml:space="preserve">// Paste this into Power Query Advanced Editor for each table query</t>
  </si>
  <si>
    <t xml:space="preserve">// Replace the file path with your SharePoint or local path</t>
  </si>
  <si>
    <t xml:space="preserve">let</t>
  </si>
  <si>
    <t xml:space="preserve">    // ── Change this path to your workbook location ──────────────────────────</t>
  </si>
  <si>
    <t xml:space="preserve">    FilePath = "C:\\Users\\YourName\\ONYIA_PowerBI_Assessment_Toolkit.xlsx",</t>
  </si>
  <si>
    <t xml:space="preserve">    // For SharePoint, replace FilePath with:</t>
  </si>
  <si>
    <t xml:space="preserve">    // FilePath = "https://yourcompany.sharepoint.com/sites/YourSite/Shared Documents/ONYIA_PowerBI_Assessment_Toolkit.xlsx",</t>
  </si>
  <si>
    <t xml:space="preserve">    Source       = Excel.Workbook(File.Contents(FilePath), null, true),</t>
  </si>
  <si>
    <t xml:space="preserve">    tbl_Scores_tbl = Source{[Item="tbl_Scores",Kind="Table"]}[Data],</t>
  </si>
  <si>
    <t xml:space="preserve">    #"Changed Types" = Table.TransformColumnTypes(tbl_Scores_tbl,{</t>
  </si>
  <si>
    <t xml:space="preserve">        {"QuestionID",  type text},</t>
  </si>
  <si>
    <t xml:space="preserve">        {"Pillar",      type text},</t>
  </si>
  <si>
    <t xml:space="preserve">        {"PillarCode",  type text},</t>
  </si>
  <si>
    <t xml:space="preserve">        {"Question",    type text},</t>
  </si>
  <si>
    <t xml:space="preserve">        {"Score",       Int64.Type},</t>
  </si>
  <si>
    <t xml:space="preserve">        {"PillarWeight",type text},</t>
  </si>
  <si>
    <t xml:space="preserve">        {"MaxScore",    Int64.Type},</t>
  </si>
  <si>
    <t xml:space="preserve">        {"ScoreLabel",  type text}</t>
  </si>
  <si>
    <t xml:space="preserve">    })</t>
  </si>
  <si>
    <t xml:space="preserve">in</t>
  </si>
  <si>
    <t xml:space="preserve">    #"Changed Types"</t>
  </si>
  <si>
    <t xml:space="preserve">DAX Measures — copy into Power BI Model view</t>
  </si>
  <si>
    <t xml:space="preserve">Create these measures in a Measures table in Power BI (New measure in Model view):</t>
  </si>
  <si>
    <t xml:space="preserve">── Overall ONYIA Score</t>
  </si>
  <si>
    <t xml:space="preserve">Overall ONYIA Score = AVERAGE(tbl_PillarSummary[PillarAvg])</t>
  </si>
  <si>
    <t xml:space="preserve">── Maturity Label</t>
  </si>
  <si>
    <t xml:space="preserve">Maturity Label = </t>
  </si>
  <si>
    <t xml:space="preserve">VAR score = [Overall ONYIA Score]</t>
  </si>
  <si>
    <t xml:space="preserve">RETURN</t>
  </si>
  <si>
    <t xml:space="preserve">    SWITCH(TRUE(),</t>
  </si>
  <si>
    <t xml:space="preserve">        score &lt; 1.5, "Level 1 — Reactive",</t>
  </si>
  <si>
    <t xml:space="preserve">        score &lt; 2.5, "Level 2 — Managed",</t>
  </si>
  <si>
    <t xml:space="preserve">        score &lt; 3.5, "Level 3 — Defined",</t>
  </si>
  <si>
    <t xml:space="preserve">        score &lt; 4.5, "Level 4 — Optimised",</t>
  </si>
  <si>
    <t xml:space="preserve">        "Level 5 — Transformational"</t>
  </si>
  <si>
    <t xml:space="preserve">    )</t>
  </si>
  <si>
    <t xml:space="preserve">── % Complete</t>
  </si>
  <si>
    <t xml:space="preserve">% Complete = DIVIDE(COUNTROWS(FILTER(tbl_Scores, tbl_Scores[Score] &gt; 0)), 15)</t>
  </si>
  <si>
    <t xml:space="preserve">── Actions In Progress</t>
  </si>
  <si>
    <t xml:space="preserve">Actions In Progress = COUNTROWS(FILTER(tbl_Roadmap, tbl_Roadmap[Status] = "In progress"))</t>
  </si>
  <si>
    <t xml:space="preserve">── Actions Complete</t>
  </si>
  <si>
    <t xml:space="preserve">Actions Complete = COUNTROWS(FILTER(tbl_Roadmap, tbl_Roadmap[Status] = "Complete"))</t>
  </si>
  <si>
    <t xml:space="preserve">── Lowest Pillar</t>
  </si>
  <si>
    <t xml:space="preserve">Lowest Pillar = </t>
  </si>
  <si>
    <t xml:space="preserve">MINX(</t>
  </si>
  <si>
    <t xml:space="preserve">    tbl_PillarSummary,</t>
  </si>
  <si>
    <t xml:space="preserve">    tbl_PillarSummary[PillarAvg]</t>
  </si>
  <si>
    <t xml:space="preserve">)</t>
  </si>
  <si>
    <t xml:space="preserve">── Highest Pillar</t>
  </si>
  <si>
    <t xml:space="preserve">Highest Pillar = </t>
  </si>
  <si>
    <t xml:space="preserve">MAXX(</t>
  </si>
  <si>
    <t xml:space="preserve">Recommended Power BI Report Visuals</t>
  </si>
  <si>
    <t xml:space="preserve">Visual Type               Page / Title                  Data / Fields</t>
  </si>
  <si>
    <t xml:space="preserve">KPI Card                  Overall ONYIA Score           Measure: Overall ONYIA Score  |  Target: 4.0</t>
  </si>
  <si>
    <t xml:space="preserve">KPI Card                  Maturity Level                Measure: Maturity Label  |  use a Card visual</t>
  </si>
  <si>
    <t xml:space="preserve">KPI Card                  Assessment Progress           Measure: % Complete  |  format as percentage</t>
  </si>
  <si>
    <t xml:space="preserve">Radar Chart               ONYIA Radar                   Values: PillarAvg  |  Category: Pillar  (use custom visual 'Radar Chart' from AppSource)</t>
  </si>
  <si>
    <t xml:space="preserve">Clustered Bar             Pillar Scores vs Target       Values: PillarAvg  |  Axis: Pillar  |  Add constant line at 3.0</t>
  </si>
  <si>
    <t xml:space="preserve">Gauge                     Overall Score Gauge           Value: Overall ONYIA Score  |  Min: 0  |  Max: 5  |  Target: 4</t>
  </si>
  <si>
    <t xml:space="preserve">Table / Matrix            Question Detail               Rows: Pillar, QuestionID, Question, Score, ScoreLabel from tbl_Scores</t>
  </si>
  <si>
    <t xml:space="preserve">Slicer                    Roadmap Phase Slicer          Field: Phase from tbl_Roadmap — filter actions by horizon</t>
  </si>
  <si>
    <t xml:space="preserve">Clustered Column          Roadmap Status Breakdown      Axis: Status  |  Values: Count of Action from tbl_Roadmap</t>
  </si>
  <si>
    <t xml:space="preserve">Table                     Persona Reference Table       All columns from tbl_PersonaMap — use conditional formatting on DataRisk</t>
  </si>
  <si>
    <t xml:space="preserve">Treemap                   Pillar Weighted Score         Group: Pillar  |  Values: WeightedScore from tbl_PillarSummary</t>
  </si>
  <si>
    <t xml:space="preserve">Card                      Lowest Pillar Score           Measure: Lowest Pillar — highlight the biggest gap</t>
  </si>
  <si>
    <t xml:space="preserve">Data Model — Table Relationships</t>
  </si>
  <si>
    <t xml:space="preserve">In Power BI Model view, create these relationships:</t>
  </si>
  <si>
    <t xml:space="preserve">tbl_Scores[Pillar]          → tbl_PillarSummary[Pillar]      (Many-to-One, active)</t>
  </si>
  <si>
    <t xml:space="preserve">tbl_Roadmap[Pillar]         → tbl_PillarSummary[Pillar]      (Many-to-One, active)</t>
  </si>
  <si>
    <t xml:space="preserve">tbl_Scores[PillarCode]      → tbl_PillarSummary[PillarCode]  (Many-to-One, alternative key)</t>
  </si>
  <si>
    <t xml:space="preserve">Note: tbl_PersonaMap and tbl_OverallScore are standalone tables — no relationships needed.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</si>
</sst>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0%"/>
    <numFmt numFmtId="168" formatCode="0.0%"/>
  </numFmts>
  <fonts count="4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2"/>
      <color rgb="FF0A1628"/>
      <name val="Arial"/>
      <family val="0"/>
      <charset val="1"/>
    </font>
    <font>
      <sz val="16"/>
      <color rgb="FF52514E"/>
      <name val="Arial"/>
      <family val="0"/>
      <charset val="1"/>
    </font>
    <font>
      <i val="true"/>
      <sz val="11"/>
      <color rgb="FFD3D1C7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2A78D6"/>
      <name val="Arial"/>
      <family val="0"/>
      <charset val="1"/>
    </font>
    <font>
      <sz val="10"/>
      <color rgb="FF1BAF7A"/>
      <name val="Arial"/>
      <family val="0"/>
      <charset val="1"/>
    </font>
    <font>
      <sz val="10"/>
      <color rgb="FFEDA100"/>
      <name val="Arial"/>
      <family val="0"/>
      <charset val="1"/>
    </font>
    <font>
      <sz val="10"/>
      <color rgb="FF4A3AA7"/>
      <name val="Arial"/>
      <family val="0"/>
      <charset val="1"/>
    </font>
    <font>
      <sz val="10"/>
      <color rgb="FFD85A30"/>
      <name val="Arial"/>
      <family val="0"/>
      <charset val="1"/>
    </font>
    <font>
      <b val="true"/>
      <sz val="11"/>
      <color rgb="FF0A1628"/>
      <name val="Arial"/>
      <family val="0"/>
      <charset val="1"/>
    </font>
    <font>
      <b val="true"/>
      <sz val="10"/>
      <color rgb="FF0A1628"/>
      <name val="Arial"/>
      <family val="0"/>
      <charset val="1"/>
    </font>
    <font>
      <sz val="10"/>
      <color rgb="FF52514E"/>
      <name val="Arial"/>
      <family val="0"/>
      <charset val="1"/>
    </font>
    <font>
      <b val="true"/>
      <sz val="14"/>
      <color rgb="FF0A1628"/>
      <name val="Arial"/>
      <family val="0"/>
      <charset val="1"/>
    </font>
    <font>
      <i val="true"/>
      <sz val="10"/>
      <color rgb="FF52514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2A78D6"/>
      <name val="Arial"/>
      <family val="0"/>
      <charset val="1"/>
    </font>
    <font>
      <sz val="10"/>
      <color rgb="FF0A1628"/>
      <name val="Arial"/>
      <family val="0"/>
      <charset val="1"/>
    </font>
    <font>
      <sz val="9"/>
      <color rgb="FF52514E"/>
      <name val="Arial"/>
      <family val="0"/>
      <charset val="1"/>
    </font>
    <font>
      <b val="true"/>
      <sz val="10"/>
      <color rgb="FF1BAF7A"/>
      <name val="Arial"/>
      <family val="0"/>
      <charset val="1"/>
    </font>
    <font>
      <b val="true"/>
      <sz val="10"/>
      <color rgb="FFEDA100"/>
      <name val="Arial"/>
      <family val="0"/>
      <charset val="1"/>
    </font>
    <font>
      <b val="true"/>
      <sz val="10"/>
      <color rgb="FF4A3AA7"/>
      <name val="Arial"/>
      <family val="0"/>
      <charset val="1"/>
    </font>
    <font>
      <b val="true"/>
      <sz val="10"/>
      <color rgb="FFD85A30"/>
      <name val="Arial"/>
      <family val="0"/>
      <charset val="1"/>
    </font>
    <font>
      <b val="true"/>
      <sz val="11"/>
      <color rgb="FF2A78D6"/>
      <name val="Arial"/>
      <family val="0"/>
      <charset val="1"/>
    </font>
    <font>
      <b val="true"/>
      <sz val="11"/>
      <color rgb="FF1BAF7A"/>
      <name val="Arial"/>
      <family val="0"/>
      <charset val="1"/>
    </font>
    <font>
      <b val="true"/>
      <sz val="11"/>
      <color rgb="FFEDA100"/>
      <name val="Arial"/>
      <family val="0"/>
      <charset val="1"/>
    </font>
    <font>
      <b val="true"/>
      <sz val="11"/>
      <color rgb="FF4A3AA7"/>
      <name val="Arial"/>
      <family val="0"/>
      <charset val="1"/>
    </font>
    <font>
      <b val="true"/>
      <sz val="11"/>
      <color rgb="FFD85A30"/>
      <name val="Arial"/>
      <family val="0"/>
      <charset val="1"/>
    </font>
    <font>
      <b val="true"/>
      <sz val="10"/>
      <color rgb="FF52514E"/>
      <name val="Arial"/>
      <family val="0"/>
      <charset val="1"/>
    </font>
    <font>
      <b val="true"/>
      <sz val="9"/>
      <color rgb="FF52514E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9"/>
      <color rgb="FFFFFFFF"/>
      <name val="Arial"/>
      <family val="0"/>
      <charset val="1"/>
    </font>
    <font>
      <sz val="9"/>
      <color rgb="FF0A1628"/>
      <name val="Arial"/>
      <family val="0"/>
      <charset val="1"/>
    </font>
    <font>
      <b val="true"/>
      <sz val="13"/>
      <color rgb="FF0A1628"/>
      <name val="Arial"/>
      <family val="0"/>
      <charset val="1"/>
    </font>
    <font>
      <sz val="11"/>
      <color rgb="FF0A1628"/>
      <name val="Arial"/>
      <family val="0"/>
      <charset val="1"/>
    </font>
    <font>
      <sz val="11"/>
      <color rgb="FF52514E"/>
      <name val="Arial"/>
      <family val="0"/>
      <charset val="1"/>
    </font>
    <font>
      <sz val="9"/>
      <color rgb="FF0A1628"/>
      <name val="Courier New"/>
      <family val="0"/>
      <charset val="1"/>
    </font>
  </fonts>
  <fills count="21">
    <fill>
      <patternFill patternType="none"/>
    </fill>
    <fill>
      <patternFill patternType="gray125"/>
    </fill>
    <fill>
      <patternFill patternType="solid">
        <fgColor rgb="FF2A78D6"/>
        <bgColor rgb="FF0066CC"/>
      </patternFill>
    </fill>
    <fill>
      <patternFill patternType="solid">
        <fgColor rgb="FFE6F1FB"/>
        <bgColor rgb="FFEEEDFE"/>
      </patternFill>
    </fill>
    <fill>
      <patternFill patternType="solid">
        <fgColor rgb="FF1BAF7A"/>
        <bgColor rgb="FF3599B8"/>
      </patternFill>
    </fill>
    <fill>
      <patternFill patternType="solid">
        <fgColor rgb="FFE1F5EE"/>
        <bgColor rgb="FFE6F1FB"/>
      </patternFill>
    </fill>
    <fill>
      <patternFill patternType="solid">
        <fgColor rgb="FFEDA100"/>
        <bgColor rgb="FFFFCC00"/>
      </patternFill>
    </fill>
    <fill>
      <patternFill patternType="solid">
        <fgColor rgb="FFFAEEDA"/>
        <bgColor rgb="FFFAECE7"/>
      </patternFill>
    </fill>
    <fill>
      <patternFill patternType="solid">
        <fgColor rgb="FF4A3AA7"/>
        <bgColor rgb="FF52514E"/>
      </patternFill>
    </fill>
    <fill>
      <patternFill patternType="solid">
        <fgColor rgb="FFEEEDFE"/>
        <bgColor rgb="FFF0F0F0"/>
      </patternFill>
    </fill>
    <fill>
      <patternFill patternType="solid">
        <fgColor rgb="FFD85A30"/>
        <bgColor rgb="FFE24B4A"/>
      </patternFill>
    </fill>
    <fill>
      <patternFill patternType="solid">
        <fgColor rgb="FFFAECE7"/>
        <bgColor rgb="FFFCEBEB"/>
      </patternFill>
    </fill>
    <fill>
      <patternFill patternType="solid">
        <fgColor rgb="FFF5F5F3"/>
        <bgColor rgb="FFF0F0F0"/>
      </patternFill>
    </fill>
    <fill>
      <patternFill patternType="solid">
        <fgColor rgb="FF0A1628"/>
        <bgColor rgb="FF252423"/>
      </patternFill>
    </fill>
    <fill>
      <patternFill patternType="solid">
        <fgColor rgb="FFFFFFFF"/>
        <bgColor rgb="FFF5F5F3"/>
      </patternFill>
    </fill>
    <fill>
      <patternFill patternType="solid">
        <fgColor rgb="FFD3D1C7"/>
        <bgColor rgb="FFD9D9D9"/>
      </patternFill>
    </fill>
    <fill>
      <patternFill patternType="solid">
        <fgColor rgb="FFE24B4A"/>
        <bgColor rgb="FFD85A30"/>
      </patternFill>
    </fill>
    <fill>
      <patternFill patternType="solid">
        <fgColor rgb="FFFCEBEB"/>
        <bgColor rgb="FFFAECE7"/>
      </patternFill>
    </fill>
    <fill>
      <patternFill patternType="solid">
        <fgColor rgb="FF252423"/>
        <bgColor rgb="FF333300"/>
      </patternFill>
    </fill>
    <fill>
      <patternFill patternType="solid">
        <fgColor rgb="FF3599B8"/>
        <bgColor rgb="FF2A78D6"/>
      </patternFill>
    </fill>
    <fill>
      <patternFill patternType="solid">
        <fgColor rgb="FFF0F0F0"/>
        <bgColor rgb="FFF5F5F3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3D1C7"/>
      </bottom>
      <diagonal/>
    </border>
    <border diagonalUp="false" diagonalDown="false">
      <left style="thin">
        <color rgb="FFD3D1C7"/>
      </left>
      <right style="thin">
        <color rgb="FFD3D1C7"/>
      </right>
      <top style="thin">
        <color rgb="FFD3D1C7"/>
      </top>
      <bottom style="thin">
        <color rgb="FFD3D1C7"/>
      </bottom>
      <diagonal/>
    </border>
    <border diagonalUp="false" diagonalDown="false">
      <left style="thin">
        <color rgb="FFD3D1C7"/>
      </left>
      <right/>
      <top style="thin">
        <color rgb="FFD3D1C7"/>
      </top>
      <bottom style="thin">
        <color rgb="FFD3D1C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9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1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1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14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5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7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9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1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11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5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7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9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11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1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6" fillId="1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14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1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1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1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9" fillId="1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1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0" fillId="1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1" fillId="2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1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1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1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1" fillId="1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ill>
        <patternFill patternType="solid">
          <fgColor rgb="FF3599B8"/>
          <bgColor rgb="FF000000"/>
        </patternFill>
      </fill>
    </dxf>
    <dxf>
      <fill>
        <patternFill patternType="solid">
          <fgColor rgb="FFF5F5F3"/>
          <bgColor rgb="FF000000"/>
        </patternFill>
      </fill>
    </dxf>
    <dxf>
      <fill>
        <patternFill patternType="solid">
          <fgColor rgb="FF0A1628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52514E"/>
          <bgColor rgb="FF000000"/>
        </patternFill>
      </fill>
    </dxf>
    <dxf>
      <fill>
        <patternFill patternType="solid">
          <fgColor rgb="FFE6F1FB"/>
          <bgColor rgb="FF000000"/>
        </patternFill>
      </fill>
    </dxf>
    <dxf>
      <fill>
        <patternFill patternType="solid">
          <fgColor rgb="FFE1F5EE"/>
          <bgColor rgb="FF000000"/>
        </patternFill>
      </fill>
    </dxf>
    <dxf>
      <fill>
        <patternFill patternType="solid">
          <fgColor rgb="FFEEEDFE"/>
          <bgColor rgb="FF000000"/>
        </patternFill>
      </fill>
    </dxf>
    <dxf>
      <fill>
        <patternFill patternType="solid">
          <fgColor rgb="FFFAECE7"/>
          <bgColor rgb="FF000000"/>
        </patternFill>
      </fill>
    </dxf>
    <dxf>
      <fill>
        <patternFill patternType="solid">
          <fgColor rgb="FFFAEEDA"/>
          <bgColor rgb="FF000000"/>
        </patternFill>
      </fill>
    </dxf>
    <dxf>
      <fill>
        <patternFill patternType="solid">
          <fgColor rgb="FF1BAF7A"/>
          <bgColor rgb="FF000000"/>
        </patternFill>
      </fill>
    </dxf>
    <dxf>
      <fill>
        <patternFill patternType="solid">
          <fgColor rgb="FF2A78D6"/>
          <bgColor rgb="FF000000"/>
        </patternFill>
      </fill>
    </dxf>
    <dxf>
      <fill>
        <patternFill patternType="solid">
          <fgColor rgb="FF4A3AA7"/>
          <bgColor rgb="FF000000"/>
        </patternFill>
      </fill>
    </dxf>
    <dxf>
      <fill>
        <patternFill patternType="solid">
          <fgColor rgb="FFD85A30"/>
          <bgColor rgb="FF000000"/>
        </patternFill>
      </fill>
    </dxf>
    <dxf>
      <fill>
        <patternFill patternType="solid">
          <fgColor rgb="FFEDA1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3599B8"/>
      <rgbColor rgb="FFD3D1C7"/>
      <rgbColor rgb="FF878787"/>
      <rgbColor rgb="FF9999FF"/>
      <rgbColor rgb="FFE24B4A"/>
      <rgbColor rgb="FFFAEEDA"/>
      <rgbColor rgb="FFE1F5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F1FB"/>
      <rgbColor rgb="FFF0F0F0"/>
      <rgbColor rgb="FFFAECE7"/>
      <rgbColor rgb="FFEEEDFE"/>
      <rgbColor rgb="FFF5F5F3"/>
      <rgbColor rgb="FFCC99FF"/>
      <rgbColor rgb="FFFCEBEB"/>
      <rgbColor rgb="FF2A78D6"/>
      <rgbColor rgb="FF33CCCC"/>
      <rgbColor rgb="FF99CC00"/>
      <rgbColor rgb="FFFFCC00"/>
      <rgbColor rgb="FFEDA100"/>
      <rgbColor rgb="FFD85A30"/>
      <rgbColor rgb="FF52514E"/>
      <rgbColor rgb="FF969696"/>
      <rgbColor rgb="FF0C447C"/>
      <rgbColor rgb="FF1BAF7A"/>
      <rgbColor rgb="FF0A1628"/>
      <rgbColor rgb="FF333300"/>
      <rgbColor rgb="FF993300"/>
      <rgbColor rgb="FF993366"/>
      <rgbColor rgb="FF4A3AA7"/>
      <rgbColor rgb="FF2524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ONYIA Radar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radarChart>
        <c:radarStyle val="filled"/>
        <c:varyColors val="0"/>
        <c:ser>
          <c:idx val="0"/>
          <c:order val="0"/>
          <c:tx>
            <c:strRef>
              <c:f>'Scores &amp; Radar'!C16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rgbClr val="2a78d6"/>
            </a:solidFill>
            <a:ln w="20160">
              <a:solidFill>
                <a:srgbClr val="0c447c"/>
              </a:solidFill>
              <a:round/>
            </a:ln>
          </c:spP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'Scores &amp; Radar'!$B$17:$B$21</c:f>
              <c:strCache>
                <c:ptCount val="5"/>
                <c:pt idx="0">
                  <c:v>Observe</c:v>
                </c:pt>
                <c:pt idx="1">
                  <c:v>Navigate</c:v>
                </c:pt>
                <c:pt idx="2">
                  <c:v>Yield Value</c:v>
                </c:pt>
                <c:pt idx="3">
                  <c:v>Improve</c:v>
                </c:pt>
                <c:pt idx="4">
                  <c:v>Adapt</c:v>
                </c:pt>
              </c:strCache>
            </c:strRef>
          </c:cat>
          <c:val>
            <c:numRef>
              <c:f>'Scores &amp; Radar'!$C$17:$C$21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3119060"/>
        <c:axId val="82567108"/>
      </c:radarChart>
      <c:catAx>
        <c:axId val="131190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567108"/>
        <c:crosses val="autoZero"/>
        <c:auto val="1"/>
        <c:lblAlgn val="ctr"/>
        <c:lblOffset val="100"/>
        <c:noMultiLvlLbl val="0"/>
      </c:catAx>
      <c:valAx>
        <c:axId val="8256710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3119060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22</xdr:row>
      <xdr:rowOff>0</xdr:rowOff>
    </xdr:from>
    <xdr:to>
      <xdr:col>4</xdr:col>
      <xdr:colOff>810000</xdr:colOff>
      <xdr:row>44</xdr:row>
      <xdr:rowOff>128160</xdr:rowOff>
    </xdr:to>
    <xdr:graphicFrame>
      <xdr:nvGraphicFramePr>
        <xdr:cNvPr id="0" name="Chart 1"/>
        <xdr:cNvGraphicFramePr/>
      </xdr:nvGraphicFramePr>
      <xdr:xfrm>
        <a:off x="281880" y="4724280"/>
        <a:ext cx="5039280" cy="431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bl_OverallScore" displayName="tbl_OverallScore" ref="B34:F42" headerRowCount="1" totalsRowCount="0" totalsRowShown="0">
  <autoFilter ref="B34:F42"/>
  <tableColumns count="5">
    <tableColumn id="1" name="Metric"/>
    <tableColumn id="2" name="Value"/>
    <tableColumn id="3" name="MaxValue"/>
    <tableColumn id="4" name="Percentage"/>
    <tableColumn id="5" name="Category"/>
  </tableColumns>
</table>
</file>

<file path=xl/tables/table2.xml><?xml version="1.0" encoding="utf-8"?>
<table xmlns="http://schemas.openxmlformats.org/spreadsheetml/2006/main" id="2" name="tbl_PersonaMap" displayName="tbl_PersonaMap" ref="B68:I76" headerRowCount="1" totalsRowCount="0" totalsRowShown="0">
  <autoFilter ref="B68:I76"/>
  <tableColumns count="8">
    <tableColumn id="1" name="Persona"/>
    <tableColumn id="2" name="DeviceType"/>
    <tableColumn id="3" name="OwnershipModel"/>
    <tableColumn id="4" name="IdentityType"/>
    <tableColumn id="5" name="AuthMethod"/>
    <tableColumn id="6" name="CATier"/>
    <tableColumn id="7" name="DataRisk"/>
    <tableColumn id="8" name="KeyApps"/>
  </tableColumns>
</table>
</file>

<file path=xl/tables/table3.xml><?xml version="1.0" encoding="utf-8"?>
<table xmlns="http://schemas.openxmlformats.org/spreadsheetml/2006/main" id="3" name="tbl_PillarSummary" displayName="tbl_PillarSummary" ref="B25:H30" headerRowCount="1" totalsRowCount="0" totalsRowShown="0">
  <autoFilter ref="B25:H30"/>
  <tableColumns count="7">
    <tableColumn id="1" name="Pillar"/>
    <tableColumn id="2" name="PillarCode"/>
    <tableColumn id="3" name="PillarAvg"/>
    <tableColumn id="4" name="Weight"/>
    <tableColumn id="5" name="WeightedScore"/>
    <tableColumn id="6" name="MaturityLevel"/>
    <tableColumn id="7" name="HexColour"/>
  </tableColumns>
</table>
</file>

<file path=xl/tables/table4.xml><?xml version="1.0" encoding="utf-8"?>
<table xmlns="http://schemas.openxmlformats.org/spreadsheetml/2006/main" id="4" name="tbl_Roadmap" displayName="tbl_Roadmap" ref="B46:G64" headerRowCount="1" totalsRowCount="0" totalsRowShown="0">
  <autoFilter ref="B46:G64"/>
  <tableColumns count="6">
    <tableColumn id="1" name="Phase"/>
    <tableColumn id="2" name="Horizon"/>
    <tableColumn id="3" name="Pillar"/>
    <tableColumn id="4" name="Action"/>
    <tableColumn id="5" name="Owner"/>
    <tableColumn id="6" name="Status"/>
  </tableColumns>
</table>
</file>

<file path=xl/tables/table5.xml><?xml version="1.0" encoding="utf-8"?>
<table xmlns="http://schemas.openxmlformats.org/spreadsheetml/2006/main" id="5" name="tbl_Scores" displayName="tbl_Scores" ref="B6:I21" headerRowCount="1" totalsRowCount="0" totalsRowShown="0">
  <autoFilter ref="B6:I21"/>
  <tableColumns count="8">
    <tableColumn id="1" name="QuestionID"/>
    <tableColumn id="2" name="Pillar"/>
    <tableColumn id="3" name="PillarCode"/>
    <tableColumn id="4" name="Question"/>
    <tableColumn id="5" name="Score"/>
    <tableColumn id="6" name="PillarWeight"/>
    <tableColumn id="7" name="MaxScore"/>
    <tableColumn id="8" name="ScoreLabel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48"/>
    <col collapsed="false" customWidth="true" hidden="false" outlineLevel="0" max="3" min="3" style="1" width="28"/>
  </cols>
  <sheetData>
    <row r="1" customFormat="false" ht="6" hidden="false" customHeight="true" outlineLevel="0" collapsed="false"/>
    <row r="2" customFormat="false" ht="42" hidden="false" customHeight="true" outlineLevel="0" collapsed="false">
      <c r="B2" s="2" t="s">
        <v>0</v>
      </c>
      <c r="C2" s="2"/>
    </row>
    <row r="3" customFormat="false" ht="27.75" hidden="false" customHeight="true" outlineLevel="0" collapsed="false">
      <c r="B3" s="3" t="s">
        <v>1</v>
      </c>
      <c r="C3" s="3"/>
    </row>
    <row r="4" customFormat="false" ht="21.75" hidden="false" customHeight="true" outlineLevel="0" collapsed="false">
      <c r="B4" s="4" t="s">
        <v>2</v>
      </c>
      <c r="C4" s="4"/>
    </row>
    <row r="5" customFormat="false" ht="9.75" hidden="false" customHeight="true" outlineLevel="0" collapsed="false"/>
    <row r="6" customFormat="false" ht="19.5" hidden="false" customHeight="true" outlineLevel="0" collapsed="false">
      <c r="B6" s="5" t="s">
        <v>3</v>
      </c>
      <c r="C6" s="5"/>
    </row>
    <row r="7" customFormat="false" ht="18" hidden="false" customHeight="true" outlineLevel="0" collapsed="false">
      <c r="B7" s="6" t="s">
        <v>4</v>
      </c>
      <c r="C7" s="6"/>
    </row>
    <row r="8" customFormat="false" ht="6" hidden="false" customHeight="true" outlineLevel="0" collapsed="false"/>
    <row r="9" customFormat="false" ht="19.5" hidden="false" customHeight="true" outlineLevel="0" collapsed="false">
      <c r="B9" s="7" t="s">
        <v>5</v>
      </c>
      <c r="C9" s="7"/>
    </row>
    <row r="10" customFormat="false" ht="18" hidden="false" customHeight="true" outlineLevel="0" collapsed="false">
      <c r="B10" s="8" t="s">
        <v>6</v>
      </c>
      <c r="C10" s="8"/>
    </row>
    <row r="11" customFormat="false" ht="6" hidden="false" customHeight="true" outlineLevel="0" collapsed="false"/>
    <row r="12" customFormat="false" ht="19.5" hidden="false" customHeight="true" outlineLevel="0" collapsed="false">
      <c r="B12" s="9" t="s">
        <v>7</v>
      </c>
      <c r="C12" s="9"/>
    </row>
    <row r="13" customFormat="false" ht="18" hidden="false" customHeight="true" outlineLevel="0" collapsed="false">
      <c r="B13" s="10" t="s">
        <v>8</v>
      </c>
      <c r="C13" s="10"/>
    </row>
    <row r="14" customFormat="false" ht="6" hidden="false" customHeight="true" outlineLevel="0" collapsed="false"/>
    <row r="15" customFormat="false" ht="19.5" hidden="false" customHeight="true" outlineLevel="0" collapsed="false">
      <c r="B15" s="11" t="s">
        <v>9</v>
      </c>
      <c r="C15" s="11"/>
    </row>
    <row r="16" customFormat="false" ht="18" hidden="false" customHeight="true" outlineLevel="0" collapsed="false">
      <c r="B16" s="12" t="s">
        <v>10</v>
      </c>
      <c r="C16" s="12"/>
    </row>
    <row r="17" customFormat="false" ht="6" hidden="false" customHeight="true" outlineLevel="0" collapsed="false"/>
    <row r="18" customFormat="false" ht="19.5" hidden="false" customHeight="true" outlineLevel="0" collapsed="false">
      <c r="B18" s="13" t="s">
        <v>11</v>
      </c>
      <c r="C18" s="13"/>
    </row>
    <row r="19" customFormat="false" ht="18" hidden="false" customHeight="true" outlineLevel="0" collapsed="false">
      <c r="B19" s="14" t="s">
        <v>12</v>
      </c>
      <c r="C19" s="14"/>
    </row>
    <row r="20" customFormat="false" ht="6" hidden="false" customHeight="true" outlineLevel="0" collapsed="false"/>
    <row r="22" customFormat="false" ht="15" hidden="false" customHeight="true" outlineLevel="0" collapsed="false">
      <c r="B22" s="15" t="s">
        <v>13</v>
      </c>
      <c r="C22" s="15"/>
    </row>
    <row r="23" customFormat="false" ht="18" hidden="false" customHeight="true" outlineLevel="0" collapsed="false">
      <c r="B23" s="16" t="s">
        <v>14</v>
      </c>
      <c r="C23" s="17" t="s">
        <v>15</v>
      </c>
    </row>
    <row r="24" customFormat="false" ht="18" hidden="false" customHeight="true" outlineLevel="0" collapsed="false">
      <c r="B24" s="16" t="s">
        <v>16</v>
      </c>
      <c r="C24" s="17" t="s">
        <v>17</v>
      </c>
    </row>
    <row r="25" customFormat="false" ht="18" hidden="false" customHeight="true" outlineLevel="0" collapsed="false">
      <c r="B25" s="16" t="s">
        <v>18</v>
      </c>
      <c r="C25" s="17" t="s">
        <v>19</v>
      </c>
    </row>
    <row r="26" customFormat="false" ht="18" hidden="false" customHeight="true" outlineLevel="0" collapsed="false">
      <c r="B26" s="16" t="s">
        <v>20</v>
      </c>
      <c r="C26" s="17" t="s">
        <v>21</v>
      </c>
    </row>
    <row r="27" customFormat="false" ht="18" hidden="false" customHeight="true" outlineLevel="0" collapsed="false">
      <c r="B27" s="16" t="s">
        <v>22</v>
      </c>
      <c r="C27" s="17" t="s">
        <v>23</v>
      </c>
    </row>
    <row r="29" customFormat="false" ht="15" hidden="false" customHeight="true" outlineLevel="0" collapsed="false">
      <c r="B29" s="15" t="s">
        <v>24</v>
      </c>
      <c r="C29" s="15"/>
    </row>
    <row r="30" customFormat="false" ht="18" hidden="false" customHeight="true" outlineLevel="0" collapsed="false">
      <c r="B30" s="18" t="s">
        <v>25</v>
      </c>
      <c r="C30" s="18"/>
    </row>
    <row r="31" customFormat="false" ht="18" hidden="false" customHeight="true" outlineLevel="0" collapsed="false">
      <c r="B31" s="18" t="s">
        <v>26</v>
      </c>
      <c r="C31" s="18"/>
    </row>
    <row r="32" customFormat="false" ht="18" hidden="false" customHeight="true" outlineLevel="0" collapsed="false">
      <c r="B32" s="18" t="s">
        <v>27</v>
      </c>
      <c r="C32" s="18"/>
    </row>
    <row r="33" customFormat="false" ht="18" hidden="false" customHeight="true" outlineLevel="0" collapsed="false">
      <c r="B33" s="18" t="s">
        <v>28</v>
      </c>
      <c r="C33" s="18"/>
    </row>
    <row r="34" customFormat="false" ht="18" hidden="false" customHeight="true" outlineLevel="0" collapsed="false">
      <c r="B34" s="18" t="s">
        <v>29</v>
      </c>
      <c r="C34" s="18"/>
    </row>
  </sheetData>
  <mergeCells count="20">
    <mergeCell ref="B2:C2"/>
    <mergeCell ref="B3:C3"/>
    <mergeCell ref="B4:C4"/>
    <mergeCell ref="B6:C6"/>
    <mergeCell ref="B7:C7"/>
    <mergeCell ref="B9:C9"/>
    <mergeCell ref="B10:C10"/>
    <mergeCell ref="B12:C12"/>
    <mergeCell ref="B13:C13"/>
    <mergeCell ref="B15:C15"/>
    <mergeCell ref="B16:C16"/>
    <mergeCell ref="B18:C18"/>
    <mergeCell ref="B19:C19"/>
    <mergeCell ref="B22:C22"/>
    <mergeCell ref="B29:C29"/>
    <mergeCell ref="B30:C30"/>
    <mergeCell ref="B31:C31"/>
    <mergeCell ref="B32:C32"/>
    <mergeCell ref="B33:C33"/>
    <mergeCell ref="B34:C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8"/>
    <col collapsed="false" customWidth="true" hidden="false" outlineLevel="0" max="3" min="3" style="1" width="52"/>
    <col collapsed="false" customWidth="true" hidden="false" outlineLevel="0" max="4" min="4" style="1" width="14"/>
    <col collapsed="false" customWidth="true" hidden="false" outlineLevel="0" max="5" min="5" style="1" width="22"/>
    <col collapsed="false" customWidth="true" hidden="false" outlineLevel="0" max="6" min="6" style="1" width="8"/>
  </cols>
  <sheetData>
    <row r="1" customFormat="false" ht="7.5" hidden="false" customHeight="true" outlineLevel="0" collapsed="false"/>
    <row r="2" customFormat="false" ht="30" hidden="false" customHeight="true" outlineLevel="0" collapsed="false">
      <c r="B2" s="19" t="s">
        <v>30</v>
      </c>
      <c r="C2" s="19"/>
      <c r="D2" s="19"/>
      <c r="E2" s="19"/>
      <c r="F2" s="19"/>
    </row>
    <row r="3" customFormat="false" ht="18" hidden="false" customHeight="true" outlineLevel="0" collapsed="false">
      <c r="B3" s="20" t="s">
        <v>31</v>
      </c>
      <c r="C3" s="20"/>
      <c r="D3" s="20"/>
      <c r="E3" s="20"/>
      <c r="F3" s="20"/>
    </row>
    <row r="4" customFormat="false" ht="30" hidden="false" customHeight="true" outlineLevel="0" collapsed="false">
      <c r="B4" s="21" t="s">
        <v>32</v>
      </c>
      <c r="C4" s="21" t="s">
        <v>33</v>
      </c>
      <c r="D4" s="22" t="s">
        <v>34</v>
      </c>
      <c r="E4" s="21" t="s">
        <v>35</v>
      </c>
      <c r="F4" s="21" t="s">
        <v>36</v>
      </c>
    </row>
    <row r="5" customFormat="false" ht="9.75" hidden="false" customHeight="true" outlineLevel="0" collapsed="false"/>
    <row r="6" customFormat="false" ht="21.75" hidden="false" customHeight="true" outlineLevel="0" collapsed="false">
      <c r="B6" s="23" t="s">
        <v>37</v>
      </c>
      <c r="C6" s="23"/>
      <c r="D6" s="23"/>
      <c r="E6" s="23"/>
      <c r="F6" s="23"/>
    </row>
    <row r="7" customFormat="false" ht="48" hidden="false" customHeight="true" outlineLevel="0" collapsed="false">
      <c r="B7" s="24" t="s">
        <v>38</v>
      </c>
      <c r="C7" s="25" t="s">
        <v>39</v>
      </c>
      <c r="D7" s="26"/>
      <c r="E7" s="27"/>
      <c r="F7" s="28" t="s">
        <v>40</v>
      </c>
    </row>
    <row r="8" customFormat="false" ht="48" hidden="false" customHeight="true" outlineLevel="0" collapsed="false">
      <c r="B8" s="24" t="s">
        <v>41</v>
      </c>
      <c r="C8" s="25" t="s">
        <v>42</v>
      </c>
      <c r="D8" s="26"/>
      <c r="E8" s="27"/>
      <c r="F8" s="28" t="s">
        <v>40</v>
      </c>
    </row>
    <row r="9" customFormat="false" ht="48" hidden="false" customHeight="true" outlineLevel="0" collapsed="false">
      <c r="B9" s="24" t="s">
        <v>43</v>
      </c>
      <c r="C9" s="25" t="s">
        <v>44</v>
      </c>
      <c r="D9" s="26"/>
      <c r="E9" s="27"/>
      <c r="F9" s="28" t="s">
        <v>40</v>
      </c>
    </row>
    <row r="10" customFormat="false" ht="9.75" hidden="false" customHeight="true" outlineLevel="0" collapsed="false"/>
    <row r="11" customFormat="false" ht="21.75" hidden="false" customHeight="true" outlineLevel="0" collapsed="false">
      <c r="B11" s="29" t="s">
        <v>45</v>
      </c>
      <c r="C11" s="29"/>
      <c r="D11" s="29"/>
      <c r="E11" s="29"/>
      <c r="F11" s="29"/>
    </row>
    <row r="12" customFormat="false" ht="48" hidden="false" customHeight="true" outlineLevel="0" collapsed="false">
      <c r="B12" s="30" t="s">
        <v>46</v>
      </c>
      <c r="C12" s="31" t="s">
        <v>47</v>
      </c>
      <c r="D12" s="26"/>
      <c r="E12" s="27"/>
      <c r="F12" s="28" t="s">
        <v>40</v>
      </c>
    </row>
    <row r="13" customFormat="false" ht="48" hidden="false" customHeight="true" outlineLevel="0" collapsed="false">
      <c r="B13" s="30" t="s">
        <v>48</v>
      </c>
      <c r="C13" s="31" t="s">
        <v>49</v>
      </c>
      <c r="D13" s="26"/>
      <c r="E13" s="27"/>
      <c r="F13" s="28" t="s">
        <v>40</v>
      </c>
    </row>
    <row r="14" customFormat="false" ht="48" hidden="false" customHeight="true" outlineLevel="0" collapsed="false">
      <c r="B14" s="30" t="s">
        <v>50</v>
      </c>
      <c r="C14" s="31" t="s">
        <v>51</v>
      </c>
      <c r="D14" s="26"/>
      <c r="E14" s="27"/>
      <c r="F14" s="28" t="s">
        <v>40</v>
      </c>
    </row>
    <row r="15" customFormat="false" ht="9.75" hidden="false" customHeight="true" outlineLevel="0" collapsed="false"/>
    <row r="16" customFormat="false" ht="21.75" hidden="false" customHeight="true" outlineLevel="0" collapsed="false">
      <c r="B16" s="32" t="s">
        <v>52</v>
      </c>
      <c r="C16" s="32"/>
      <c r="D16" s="32"/>
      <c r="E16" s="32"/>
      <c r="F16" s="32"/>
    </row>
    <row r="17" customFormat="false" ht="48" hidden="false" customHeight="true" outlineLevel="0" collapsed="false">
      <c r="B17" s="33" t="s">
        <v>53</v>
      </c>
      <c r="C17" s="34" t="s">
        <v>54</v>
      </c>
      <c r="D17" s="26"/>
      <c r="E17" s="27"/>
      <c r="F17" s="28" t="s">
        <v>40</v>
      </c>
    </row>
    <row r="18" customFormat="false" ht="48" hidden="false" customHeight="true" outlineLevel="0" collapsed="false">
      <c r="B18" s="33" t="s">
        <v>55</v>
      </c>
      <c r="C18" s="34" t="s">
        <v>56</v>
      </c>
      <c r="D18" s="26"/>
      <c r="E18" s="27"/>
      <c r="F18" s="28" t="s">
        <v>40</v>
      </c>
    </row>
    <row r="19" customFormat="false" ht="48" hidden="false" customHeight="true" outlineLevel="0" collapsed="false">
      <c r="B19" s="33" t="s">
        <v>57</v>
      </c>
      <c r="C19" s="34" t="s">
        <v>58</v>
      </c>
      <c r="D19" s="26"/>
      <c r="E19" s="27"/>
      <c r="F19" s="28" t="s">
        <v>40</v>
      </c>
    </row>
    <row r="20" customFormat="false" ht="9.75" hidden="false" customHeight="true" outlineLevel="0" collapsed="false"/>
    <row r="21" customFormat="false" ht="21.75" hidden="false" customHeight="true" outlineLevel="0" collapsed="false">
      <c r="B21" s="35" t="s">
        <v>59</v>
      </c>
      <c r="C21" s="35"/>
      <c r="D21" s="35"/>
      <c r="E21" s="35"/>
      <c r="F21" s="35"/>
    </row>
    <row r="22" customFormat="false" ht="48" hidden="false" customHeight="true" outlineLevel="0" collapsed="false">
      <c r="B22" s="36" t="s">
        <v>60</v>
      </c>
      <c r="C22" s="37" t="s">
        <v>61</v>
      </c>
      <c r="D22" s="26"/>
      <c r="E22" s="27"/>
      <c r="F22" s="28" t="s">
        <v>40</v>
      </c>
    </row>
    <row r="23" customFormat="false" ht="48" hidden="false" customHeight="true" outlineLevel="0" collapsed="false">
      <c r="B23" s="36" t="s">
        <v>62</v>
      </c>
      <c r="C23" s="37" t="s">
        <v>63</v>
      </c>
      <c r="D23" s="26"/>
      <c r="E23" s="27"/>
      <c r="F23" s="28" t="s">
        <v>40</v>
      </c>
    </row>
    <row r="24" customFormat="false" ht="48" hidden="false" customHeight="true" outlineLevel="0" collapsed="false">
      <c r="B24" s="36" t="s">
        <v>64</v>
      </c>
      <c r="C24" s="37" t="s">
        <v>65</v>
      </c>
      <c r="D24" s="26"/>
      <c r="E24" s="27"/>
      <c r="F24" s="28" t="s">
        <v>40</v>
      </c>
    </row>
    <row r="25" customFormat="false" ht="9.75" hidden="false" customHeight="true" outlineLevel="0" collapsed="false"/>
    <row r="26" customFormat="false" ht="21.75" hidden="false" customHeight="true" outlineLevel="0" collapsed="false">
      <c r="B26" s="38" t="s">
        <v>66</v>
      </c>
      <c r="C26" s="38"/>
      <c r="D26" s="38"/>
      <c r="E26" s="38"/>
      <c r="F26" s="38"/>
    </row>
    <row r="27" customFormat="false" ht="48" hidden="false" customHeight="true" outlineLevel="0" collapsed="false">
      <c r="B27" s="39" t="s">
        <v>67</v>
      </c>
      <c r="C27" s="40" t="s">
        <v>68</v>
      </c>
      <c r="D27" s="26"/>
      <c r="E27" s="27"/>
      <c r="F27" s="28" t="s">
        <v>40</v>
      </c>
    </row>
    <row r="28" customFormat="false" ht="48" hidden="false" customHeight="true" outlineLevel="0" collapsed="false">
      <c r="B28" s="39" t="s">
        <v>69</v>
      </c>
      <c r="C28" s="40" t="s">
        <v>70</v>
      </c>
      <c r="D28" s="26"/>
      <c r="E28" s="27"/>
      <c r="F28" s="28" t="s">
        <v>40</v>
      </c>
    </row>
    <row r="29" customFormat="false" ht="48" hidden="false" customHeight="true" outlineLevel="0" collapsed="false">
      <c r="B29" s="39" t="s">
        <v>71</v>
      </c>
      <c r="C29" s="40" t="s">
        <v>72</v>
      </c>
      <c r="D29" s="26"/>
      <c r="E29" s="27"/>
      <c r="F29" s="28" t="s">
        <v>40</v>
      </c>
    </row>
  </sheetData>
  <mergeCells count="7">
    <mergeCell ref="B2:F2"/>
    <mergeCell ref="B3:F3"/>
    <mergeCell ref="B6:F6"/>
    <mergeCell ref="B11:F11"/>
    <mergeCell ref="B16:F16"/>
    <mergeCell ref="B21:F21"/>
    <mergeCell ref="B26:F26"/>
  </mergeCells>
  <conditionalFormatting sqref="D6:D100">
    <cfRule type="colorScale" priority="2">
      <colorScale>
        <cfvo type="num" val="1"/>
        <cfvo type="num" val="3"/>
        <cfvo type="num" val="5"/>
        <color rgb="FFFCEBEB"/>
        <color rgb="FFFAEEDA"/>
        <color rgb="FFEAF3DE"/>
      </colorScale>
    </cfRule>
  </conditionalFormatting>
  <dataValidations count="1">
    <dataValidation allowBlank="false" error="Enter a whole number from 1 (Reactive) to 5 (Transformational)" errorStyle="stop" errorTitle="Invalid score" operator="between" showDropDown="false" showErrorMessage="true" showInputMessage="false" sqref="D7:D100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24"/>
    <col collapsed="false" customWidth="true" hidden="false" outlineLevel="0" max="8" min="3" style="1" width="18"/>
  </cols>
  <sheetData>
    <row r="1" customFormat="false" ht="7.5" hidden="false" customHeight="true" outlineLevel="0" collapsed="false"/>
    <row r="2" customFormat="false" ht="30" hidden="false" customHeight="true" outlineLevel="0" collapsed="false">
      <c r="B2" s="19" t="s">
        <v>73</v>
      </c>
      <c r="C2" s="19"/>
      <c r="D2" s="19"/>
      <c r="E2" s="19"/>
      <c r="F2" s="19"/>
      <c r="G2" s="19"/>
      <c r="H2" s="19"/>
    </row>
    <row r="3" customFormat="false" ht="7.5" hidden="false" customHeight="true" outlineLevel="0" collapsed="false"/>
    <row r="4" customFormat="false" ht="24" hidden="false" customHeight="true" outlineLevel="0" collapsed="false">
      <c r="B4" s="21" t="s">
        <v>74</v>
      </c>
      <c r="C4" s="21" t="s">
        <v>75</v>
      </c>
      <c r="D4" s="21" t="s">
        <v>76</v>
      </c>
      <c r="E4" s="21" t="s">
        <v>77</v>
      </c>
      <c r="F4" s="21" t="s">
        <v>78</v>
      </c>
      <c r="G4" s="21" t="s">
        <v>79</v>
      </c>
      <c r="H4" s="21" t="s">
        <v>80</v>
      </c>
    </row>
    <row r="5" customFormat="false" ht="21.75" hidden="false" customHeight="true" outlineLevel="0" collapsed="false">
      <c r="B5" s="41" t="s">
        <v>81</v>
      </c>
      <c r="C5" s="42" t="n">
        <f aca="false">Assessment!D7</f>
        <v>0</v>
      </c>
      <c r="D5" s="42" t="n">
        <f aca="false">Assessment!D8</f>
        <v>0</v>
      </c>
      <c r="E5" s="42" t="n">
        <f aca="false">Assessment!D9</f>
        <v>0</v>
      </c>
      <c r="F5" s="43" t="n">
        <f aca="false">IFERROR(AVERAGE(C5:E5),"")</f>
        <v>0</v>
      </c>
      <c r="G5" s="44" t="s">
        <v>40</v>
      </c>
      <c r="H5" s="45" t="n">
        <f aca="false">IFERROR(F5*0.2,"")</f>
        <v>0</v>
      </c>
    </row>
    <row r="6" customFormat="false" ht="21.75" hidden="false" customHeight="true" outlineLevel="0" collapsed="false">
      <c r="B6" s="46" t="s">
        <v>82</v>
      </c>
      <c r="C6" s="47" t="n">
        <f aca="false">Assessment!D12</f>
        <v>0</v>
      </c>
      <c r="D6" s="47" t="n">
        <f aca="false">Assessment!D13</f>
        <v>0</v>
      </c>
      <c r="E6" s="47" t="n">
        <f aca="false">Assessment!D14</f>
        <v>0</v>
      </c>
      <c r="F6" s="48" t="n">
        <f aca="false">IFERROR(AVERAGE(C6:E6),"")</f>
        <v>0</v>
      </c>
      <c r="G6" s="44" t="s">
        <v>40</v>
      </c>
      <c r="H6" s="45" t="n">
        <f aca="false">IFERROR(F6*0.2,"")</f>
        <v>0</v>
      </c>
    </row>
    <row r="7" customFormat="false" ht="21.75" hidden="false" customHeight="true" outlineLevel="0" collapsed="false">
      <c r="B7" s="49" t="s">
        <v>83</v>
      </c>
      <c r="C7" s="50" t="n">
        <f aca="false">Assessment!D17</f>
        <v>0</v>
      </c>
      <c r="D7" s="50" t="n">
        <f aca="false">Assessment!D18</f>
        <v>0</v>
      </c>
      <c r="E7" s="50" t="n">
        <f aca="false">Assessment!D19</f>
        <v>0</v>
      </c>
      <c r="F7" s="51" t="n">
        <f aca="false">IFERROR(AVERAGE(C7:E7),"")</f>
        <v>0</v>
      </c>
      <c r="G7" s="44" t="s">
        <v>40</v>
      </c>
      <c r="H7" s="45" t="n">
        <f aca="false">IFERROR(F7*0.2,"")</f>
        <v>0</v>
      </c>
    </row>
    <row r="8" customFormat="false" ht="21.75" hidden="false" customHeight="true" outlineLevel="0" collapsed="false">
      <c r="B8" s="52" t="s">
        <v>84</v>
      </c>
      <c r="C8" s="53" t="n">
        <f aca="false">Assessment!D22</f>
        <v>0</v>
      </c>
      <c r="D8" s="53" t="n">
        <f aca="false">Assessment!D23</f>
        <v>0</v>
      </c>
      <c r="E8" s="53" t="n">
        <f aca="false">Assessment!D24</f>
        <v>0</v>
      </c>
      <c r="F8" s="54" t="n">
        <f aca="false">IFERROR(AVERAGE(C8:E8),"")</f>
        <v>0</v>
      </c>
      <c r="G8" s="44" t="s">
        <v>40</v>
      </c>
      <c r="H8" s="45" t="n">
        <f aca="false">IFERROR(F8*0.2,"")</f>
        <v>0</v>
      </c>
    </row>
    <row r="9" customFormat="false" ht="21.75" hidden="false" customHeight="true" outlineLevel="0" collapsed="false">
      <c r="B9" s="55" t="s">
        <v>85</v>
      </c>
      <c r="C9" s="56" t="n">
        <f aca="false">Assessment!D27</f>
        <v>0</v>
      </c>
      <c r="D9" s="56" t="n">
        <f aca="false">Assessment!D28</f>
        <v>0</v>
      </c>
      <c r="E9" s="56" t="n">
        <f aca="false">Assessment!D29</f>
        <v>0</v>
      </c>
      <c r="F9" s="57" t="n">
        <f aca="false">IFERROR(AVERAGE(C9:E9),"")</f>
        <v>0</v>
      </c>
      <c r="G9" s="44" t="s">
        <v>40</v>
      </c>
      <c r="H9" s="45" t="n">
        <f aca="false">IFERROR(F9*0.2,"")</f>
        <v>0</v>
      </c>
    </row>
    <row r="10" customFormat="false" ht="7.5" hidden="false" customHeight="true" outlineLevel="0" collapsed="false"/>
    <row r="11" customFormat="false" ht="30" hidden="false" customHeight="true" outlineLevel="0" collapsed="false">
      <c r="B11" s="58" t="s">
        <v>86</v>
      </c>
      <c r="C11" s="58"/>
      <c r="D11" s="58"/>
      <c r="E11" s="58"/>
      <c r="F11" s="59" t="n">
        <f aca="false">IFERROR(AVERAGE(F5:F9),"")</f>
        <v>0</v>
      </c>
      <c r="G11" s="60" t="n">
        <f aca="false">IFERROR(SUM(H5:H9),"")</f>
        <v>0</v>
      </c>
      <c r="H11" s="60"/>
    </row>
    <row r="12" customFormat="false" ht="7.5" hidden="false" customHeight="true" outlineLevel="0" collapsed="false"/>
    <row r="13" customFormat="false" ht="21.75" hidden="false" customHeight="true" outlineLevel="0" collapsed="false">
      <c r="B13" s="61" t="s">
        <v>87</v>
      </c>
      <c r="C13" s="61"/>
      <c r="D13" s="61"/>
      <c r="E13" s="15" t="str">
        <f aca="false">IFERROR(IF(F11&lt;1.5,"Level 1 — Reactive",IF(F11&lt;2.5,"Level 2 — Managed",IF(F11&lt;3.5,"Level 3 — Defined",IF(F11&lt;4.5,"Level 4 — Optimised","Level 5 — Transformational")))),"")</f>
        <v>Level 1 — Reactive</v>
      </c>
      <c r="F13" s="15"/>
      <c r="G13" s="15"/>
      <c r="H13" s="15"/>
    </row>
    <row r="15" customFormat="false" ht="7.5" hidden="false" customHeight="true" outlineLevel="0" collapsed="false"/>
    <row r="16" customFormat="false" ht="15" hidden="false" customHeight="true" outlineLevel="0" collapsed="false">
      <c r="B16" s="62" t="s">
        <v>74</v>
      </c>
      <c r="C16" s="62" t="s">
        <v>88</v>
      </c>
    </row>
    <row r="17" customFormat="false" ht="15" hidden="false" customHeight="true" outlineLevel="0" collapsed="false">
      <c r="B17" s="63" t="s">
        <v>81</v>
      </c>
      <c r="C17" s="64" t="n">
        <f aca="false">F5</f>
        <v>0</v>
      </c>
    </row>
    <row r="18" customFormat="false" ht="15" hidden="false" customHeight="true" outlineLevel="0" collapsed="false">
      <c r="B18" s="63" t="s">
        <v>82</v>
      </c>
      <c r="C18" s="64" t="n">
        <f aca="false">F6</f>
        <v>0</v>
      </c>
    </row>
    <row r="19" customFormat="false" ht="15" hidden="false" customHeight="true" outlineLevel="0" collapsed="false">
      <c r="B19" s="63" t="s">
        <v>83</v>
      </c>
      <c r="C19" s="64" t="n">
        <f aca="false">F7</f>
        <v>0</v>
      </c>
    </row>
    <row r="20" customFormat="false" ht="15" hidden="false" customHeight="true" outlineLevel="0" collapsed="false">
      <c r="B20" s="63" t="s">
        <v>84</v>
      </c>
      <c r="C20" s="64" t="n">
        <f aca="false">F8</f>
        <v>0</v>
      </c>
    </row>
    <row r="21" customFormat="false" ht="15" hidden="false" customHeight="true" outlineLevel="0" collapsed="false">
      <c r="B21" s="63" t="s">
        <v>85</v>
      </c>
      <c r="C21" s="64" t="n">
        <f aca="false">F9</f>
        <v>0</v>
      </c>
    </row>
  </sheetData>
  <mergeCells count="5">
    <mergeCell ref="B2:H2"/>
    <mergeCell ref="B11:E11"/>
    <mergeCell ref="G11:H11"/>
    <mergeCell ref="B13:D13"/>
    <mergeCell ref="E13:H13"/>
  </mergeCells>
  <conditionalFormatting sqref="C5:E9">
    <cfRule type="colorScale" priority="2">
      <colorScale>
        <cfvo type="num" val="1"/>
        <cfvo type="num" val="3"/>
        <cfvo type="num" val="5"/>
        <color rgb="FFFCEBEB"/>
        <color rgb="FFFAEEDA"/>
        <color rgb="FFEAF3DE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22"/>
    <col collapsed="false" customWidth="true" hidden="false" outlineLevel="0" max="3" min="3" style="1" width="58"/>
    <col collapsed="false" customWidth="true" hidden="false" outlineLevel="0" max="5" min="4" style="1" width="22"/>
  </cols>
  <sheetData>
    <row r="1" customFormat="false" ht="7.5" hidden="false" customHeight="true" outlineLevel="0" collapsed="false"/>
    <row r="2" customFormat="false" ht="30" hidden="false" customHeight="true" outlineLevel="0" collapsed="false">
      <c r="B2" s="19" t="s">
        <v>89</v>
      </c>
      <c r="C2" s="19"/>
      <c r="D2" s="19"/>
      <c r="E2" s="19"/>
    </row>
    <row r="3" customFormat="false" ht="18" hidden="false" customHeight="true" outlineLevel="0" collapsed="false">
      <c r="B3" s="65" t="s">
        <v>90</v>
      </c>
      <c r="C3" s="65"/>
      <c r="D3" s="65"/>
      <c r="E3" s="65"/>
    </row>
    <row r="5" customFormat="false" ht="7.5" hidden="false" customHeight="true" outlineLevel="0" collapsed="false"/>
    <row r="6" customFormat="false" ht="24" hidden="false" customHeight="true" outlineLevel="0" collapsed="false">
      <c r="B6" s="13" t="s">
        <v>91</v>
      </c>
      <c r="C6" s="13"/>
      <c r="D6" s="13"/>
      <c r="E6" s="13"/>
    </row>
    <row r="7" customFormat="false" ht="18" hidden="false" customHeight="true" outlineLevel="0" collapsed="false">
      <c r="B7" s="66" t="s">
        <v>74</v>
      </c>
      <c r="C7" s="66" t="s">
        <v>92</v>
      </c>
      <c r="D7" s="66" t="s">
        <v>93</v>
      </c>
      <c r="E7" s="66" t="s">
        <v>94</v>
      </c>
    </row>
    <row r="8" customFormat="false" ht="42" hidden="false" customHeight="true" outlineLevel="0" collapsed="false">
      <c r="B8" s="67" t="s">
        <v>81</v>
      </c>
      <c r="C8" s="68" t="s">
        <v>95</v>
      </c>
      <c r="D8" s="69"/>
      <c r="E8" s="28" t="s">
        <v>96</v>
      </c>
    </row>
    <row r="9" customFormat="false" ht="42" hidden="false" customHeight="true" outlineLevel="0" collapsed="false">
      <c r="B9" s="67" t="s">
        <v>82</v>
      </c>
      <c r="C9" s="68" t="s">
        <v>97</v>
      </c>
      <c r="D9" s="69"/>
      <c r="E9" s="28" t="s">
        <v>96</v>
      </c>
    </row>
    <row r="10" customFormat="false" ht="42" hidden="false" customHeight="true" outlineLevel="0" collapsed="false">
      <c r="B10" s="67" t="s">
        <v>83</v>
      </c>
      <c r="C10" s="68" t="s">
        <v>98</v>
      </c>
      <c r="D10" s="69"/>
      <c r="E10" s="28" t="s">
        <v>96</v>
      </c>
    </row>
    <row r="11" customFormat="false" ht="42" hidden="false" customHeight="true" outlineLevel="0" collapsed="false">
      <c r="B11" s="67" t="s">
        <v>84</v>
      </c>
      <c r="C11" s="68" t="s">
        <v>99</v>
      </c>
      <c r="D11" s="69"/>
      <c r="E11" s="28" t="s">
        <v>96</v>
      </c>
    </row>
    <row r="12" customFormat="false" ht="42" hidden="false" customHeight="true" outlineLevel="0" collapsed="false">
      <c r="B12" s="67" t="s">
        <v>85</v>
      </c>
      <c r="C12" s="68" t="s">
        <v>100</v>
      </c>
      <c r="D12" s="69"/>
      <c r="E12" s="28" t="s">
        <v>96</v>
      </c>
    </row>
    <row r="13" customFormat="false" ht="42" hidden="false" customHeight="true" outlineLevel="0" collapsed="false">
      <c r="B13" s="67" t="s">
        <v>101</v>
      </c>
      <c r="C13" s="68" t="s">
        <v>102</v>
      </c>
      <c r="D13" s="69"/>
      <c r="E13" s="28" t="s">
        <v>96</v>
      </c>
    </row>
    <row r="14" customFormat="false" ht="7.5" hidden="false" customHeight="true" outlineLevel="0" collapsed="false"/>
    <row r="15" customFormat="false" ht="24" hidden="false" customHeight="true" outlineLevel="0" collapsed="false">
      <c r="B15" s="9" t="s">
        <v>103</v>
      </c>
      <c r="C15" s="9"/>
      <c r="D15" s="9"/>
      <c r="E15" s="9"/>
    </row>
    <row r="16" customFormat="false" ht="18" hidden="false" customHeight="true" outlineLevel="0" collapsed="false">
      <c r="B16" s="66" t="s">
        <v>74</v>
      </c>
      <c r="C16" s="66" t="s">
        <v>92</v>
      </c>
      <c r="D16" s="66" t="s">
        <v>93</v>
      </c>
      <c r="E16" s="66" t="s">
        <v>94</v>
      </c>
    </row>
    <row r="17" customFormat="false" ht="42" hidden="false" customHeight="true" outlineLevel="0" collapsed="false">
      <c r="B17" s="70" t="s">
        <v>81</v>
      </c>
      <c r="C17" s="68" t="s">
        <v>104</v>
      </c>
      <c r="D17" s="69"/>
      <c r="E17" s="28" t="s">
        <v>96</v>
      </c>
    </row>
    <row r="18" customFormat="false" ht="42" hidden="false" customHeight="true" outlineLevel="0" collapsed="false">
      <c r="B18" s="70" t="s">
        <v>82</v>
      </c>
      <c r="C18" s="68" t="s">
        <v>105</v>
      </c>
      <c r="D18" s="69"/>
      <c r="E18" s="28" t="s">
        <v>96</v>
      </c>
    </row>
    <row r="19" customFormat="false" ht="42" hidden="false" customHeight="true" outlineLevel="0" collapsed="false">
      <c r="B19" s="70" t="s">
        <v>83</v>
      </c>
      <c r="C19" s="68" t="s">
        <v>106</v>
      </c>
      <c r="D19" s="69"/>
      <c r="E19" s="28" t="s">
        <v>96</v>
      </c>
    </row>
    <row r="20" customFormat="false" ht="42" hidden="false" customHeight="true" outlineLevel="0" collapsed="false">
      <c r="B20" s="70" t="s">
        <v>84</v>
      </c>
      <c r="C20" s="68" t="s">
        <v>107</v>
      </c>
      <c r="D20" s="69"/>
      <c r="E20" s="28" t="s">
        <v>96</v>
      </c>
    </row>
    <row r="21" customFormat="false" ht="42" hidden="false" customHeight="true" outlineLevel="0" collapsed="false">
      <c r="B21" s="70" t="s">
        <v>85</v>
      </c>
      <c r="C21" s="68" t="s">
        <v>108</v>
      </c>
      <c r="D21" s="69"/>
      <c r="E21" s="28" t="s">
        <v>96</v>
      </c>
    </row>
    <row r="22" customFormat="false" ht="42" hidden="false" customHeight="true" outlineLevel="0" collapsed="false">
      <c r="B22" s="70" t="s">
        <v>101</v>
      </c>
      <c r="C22" s="68" t="s">
        <v>109</v>
      </c>
      <c r="D22" s="69"/>
      <c r="E22" s="28" t="s">
        <v>96</v>
      </c>
    </row>
    <row r="23" customFormat="false" ht="7.5" hidden="false" customHeight="true" outlineLevel="0" collapsed="false"/>
    <row r="24" customFormat="false" ht="24" hidden="false" customHeight="true" outlineLevel="0" collapsed="false">
      <c r="B24" s="7" t="s">
        <v>110</v>
      </c>
      <c r="C24" s="7"/>
      <c r="D24" s="7"/>
      <c r="E24" s="7"/>
    </row>
    <row r="25" customFormat="false" ht="18" hidden="false" customHeight="true" outlineLevel="0" collapsed="false">
      <c r="B25" s="66" t="s">
        <v>74</v>
      </c>
      <c r="C25" s="66" t="s">
        <v>92</v>
      </c>
      <c r="D25" s="66" t="s">
        <v>93</v>
      </c>
      <c r="E25" s="66" t="s">
        <v>94</v>
      </c>
    </row>
    <row r="26" customFormat="false" ht="42" hidden="false" customHeight="true" outlineLevel="0" collapsed="false">
      <c r="B26" s="71" t="s">
        <v>81</v>
      </c>
      <c r="C26" s="68" t="s">
        <v>111</v>
      </c>
      <c r="D26" s="69"/>
      <c r="E26" s="28" t="s">
        <v>96</v>
      </c>
    </row>
    <row r="27" customFormat="false" ht="42" hidden="false" customHeight="true" outlineLevel="0" collapsed="false">
      <c r="B27" s="71" t="s">
        <v>82</v>
      </c>
      <c r="C27" s="68" t="s">
        <v>112</v>
      </c>
      <c r="D27" s="69"/>
      <c r="E27" s="28" t="s">
        <v>96</v>
      </c>
    </row>
    <row r="28" customFormat="false" ht="42" hidden="false" customHeight="true" outlineLevel="0" collapsed="false">
      <c r="B28" s="71" t="s">
        <v>83</v>
      </c>
      <c r="C28" s="68" t="s">
        <v>113</v>
      </c>
      <c r="D28" s="69"/>
      <c r="E28" s="28" t="s">
        <v>96</v>
      </c>
    </row>
    <row r="29" customFormat="false" ht="42" hidden="false" customHeight="true" outlineLevel="0" collapsed="false">
      <c r="B29" s="71" t="s">
        <v>84</v>
      </c>
      <c r="C29" s="68" t="s">
        <v>114</v>
      </c>
      <c r="D29" s="69"/>
      <c r="E29" s="28" t="s">
        <v>96</v>
      </c>
    </row>
    <row r="30" customFormat="false" ht="42" hidden="false" customHeight="true" outlineLevel="0" collapsed="false">
      <c r="B30" s="71" t="s">
        <v>85</v>
      </c>
      <c r="C30" s="68" t="s">
        <v>115</v>
      </c>
      <c r="D30" s="69"/>
      <c r="E30" s="28" t="s">
        <v>96</v>
      </c>
    </row>
    <row r="31" customFormat="false" ht="42" hidden="false" customHeight="true" outlineLevel="0" collapsed="false">
      <c r="B31" s="71" t="s">
        <v>101</v>
      </c>
      <c r="C31" s="68" t="s">
        <v>116</v>
      </c>
      <c r="D31" s="69"/>
      <c r="E31" s="28" t="s">
        <v>96</v>
      </c>
    </row>
  </sheetData>
  <mergeCells count="5">
    <mergeCell ref="B2:E2"/>
    <mergeCell ref="B3:E3"/>
    <mergeCell ref="B6:E6"/>
    <mergeCell ref="B15:E15"/>
    <mergeCell ref="B24:E24"/>
  </mergeCells>
  <dataValidations count="18">
    <dataValidation allowBlank="false" errorStyle="stop" operator="between" showDropDown="false" showErrorMessage="false" showInputMessage="false" sqref="E8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9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10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11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12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13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17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18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19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20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21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22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26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27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28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29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30" type="list">
      <formula1>"Not started,In progress,Complete,On hold"</formula1>
      <formula2>0</formula2>
    </dataValidation>
    <dataValidation allowBlank="false" errorStyle="stop" operator="between" showDropDown="false" showErrorMessage="false" showInputMessage="false" sqref="E31" type="list">
      <formula1>"Not started,In progress,Complete,On hold"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8" min="2" style="1" width="22"/>
  </cols>
  <sheetData>
    <row r="1" customFormat="false" ht="7.5" hidden="false" customHeight="true" outlineLevel="0" collapsed="false"/>
    <row r="2" customFormat="false" ht="30" hidden="false" customHeight="true" outlineLevel="0" collapsed="false">
      <c r="B2" s="19" t="s">
        <v>117</v>
      </c>
      <c r="C2" s="19"/>
      <c r="D2" s="19"/>
      <c r="E2" s="19"/>
      <c r="F2" s="19"/>
      <c r="G2" s="19"/>
      <c r="H2" s="19"/>
    </row>
    <row r="4" customFormat="false" ht="21.75" hidden="false" customHeight="true" outlineLevel="0" collapsed="false">
      <c r="B4" s="21" t="s">
        <v>118</v>
      </c>
      <c r="C4" s="21" t="s">
        <v>119</v>
      </c>
      <c r="D4" s="21" t="s">
        <v>120</v>
      </c>
      <c r="E4" s="21" t="s">
        <v>121</v>
      </c>
      <c r="F4" s="21" t="s">
        <v>122</v>
      </c>
      <c r="G4" s="21" t="s">
        <v>123</v>
      </c>
      <c r="H4" s="21" t="s">
        <v>124</v>
      </c>
      <c r="I4" s="21" t="s">
        <v>125</v>
      </c>
    </row>
    <row r="5" customFormat="false" ht="42" hidden="false" customHeight="true" outlineLevel="0" collapsed="false">
      <c r="B5" s="72" t="s">
        <v>126</v>
      </c>
      <c r="C5" s="25" t="s">
        <v>127</v>
      </c>
      <c r="D5" s="25" t="s">
        <v>128</v>
      </c>
      <c r="E5" s="25" t="s">
        <v>129</v>
      </c>
      <c r="F5" s="25" t="s">
        <v>130</v>
      </c>
      <c r="G5" s="25" t="s">
        <v>131</v>
      </c>
      <c r="H5" s="25" t="s">
        <v>132</v>
      </c>
      <c r="I5" s="25" t="s">
        <v>133</v>
      </c>
    </row>
    <row r="6" customFormat="false" ht="42" hidden="false" customHeight="true" outlineLevel="0" collapsed="false">
      <c r="B6" s="73" t="s">
        <v>134</v>
      </c>
      <c r="C6" s="31" t="s">
        <v>135</v>
      </c>
      <c r="D6" s="31" t="s">
        <v>136</v>
      </c>
      <c r="E6" s="31" t="s">
        <v>129</v>
      </c>
      <c r="F6" s="31" t="s">
        <v>137</v>
      </c>
      <c r="G6" s="31" t="s">
        <v>138</v>
      </c>
      <c r="H6" s="31" t="s">
        <v>139</v>
      </c>
      <c r="I6" s="31" t="s">
        <v>140</v>
      </c>
    </row>
    <row r="7" customFormat="false" ht="42" hidden="false" customHeight="true" outlineLevel="0" collapsed="false">
      <c r="B7" s="74" t="s">
        <v>141</v>
      </c>
      <c r="C7" s="37" t="s">
        <v>142</v>
      </c>
      <c r="D7" s="37" t="s">
        <v>136</v>
      </c>
      <c r="E7" s="37" t="s">
        <v>143</v>
      </c>
      <c r="F7" s="37" t="s">
        <v>144</v>
      </c>
      <c r="G7" s="37" t="s">
        <v>145</v>
      </c>
      <c r="H7" s="37" t="s">
        <v>146</v>
      </c>
      <c r="I7" s="37" t="s">
        <v>147</v>
      </c>
    </row>
    <row r="8" customFormat="false" ht="42" hidden="false" customHeight="true" outlineLevel="0" collapsed="false">
      <c r="B8" s="75" t="s">
        <v>148</v>
      </c>
      <c r="C8" s="34" t="s">
        <v>149</v>
      </c>
      <c r="D8" s="34" t="s">
        <v>136</v>
      </c>
      <c r="E8" s="34" t="s">
        <v>150</v>
      </c>
      <c r="F8" s="34" t="s">
        <v>151</v>
      </c>
      <c r="G8" s="34" t="s">
        <v>152</v>
      </c>
      <c r="H8" s="34" t="s">
        <v>153</v>
      </c>
      <c r="I8" s="34" t="s">
        <v>154</v>
      </c>
    </row>
    <row r="9" customFormat="false" ht="42" hidden="false" customHeight="true" outlineLevel="0" collapsed="false">
      <c r="B9" s="76" t="s">
        <v>155</v>
      </c>
      <c r="C9" s="40" t="s">
        <v>156</v>
      </c>
      <c r="D9" s="40" t="s">
        <v>157</v>
      </c>
      <c r="E9" s="40" t="s">
        <v>158</v>
      </c>
      <c r="F9" s="40" t="s">
        <v>159</v>
      </c>
      <c r="G9" s="40" t="s">
        <v>160</v>
      </c>
      <c r="H9" s="40" t="s">
        <v>161</v>
      </c>
      <c r="I9" s="40" t="s">
        <v>162</v>
      </c>
    </row>
    <row r="10" customFormat="false" ht="42" hidden="false" customHeight="true" outlineLevel="0" collapsed="false">
      <c r="B10" s="72" t="s">
        <v>163</v>
      </c>
      <c r="C10" s="25" t="s">
        <v>164</v>
      </c>
      <c r="D10" s="25" t="s">
        <v>136</v>
      </c>
      <c r="E10" s="25" t="s">
        <v>165</v>
      </c>
      <c r="F10" s="25" t="s">
        <v>166</v>
      </c>
      <c r="G10" s="25" t="s">
        <v>167</v>
      </c>
      <c r="H10" s="25" t="s">
        <v>168</v>
      </c>
      <c r="I10" s="25" t="s">
        <v>169</v>
      </c>
    </row>
    <row r="11" customFormat="false" ht="42" hidden="false" customHeight="true" outlineLevel="0" collapsed="false">
      <c r="B11" s="73" t="s">
        <v>170</v>
      </c>
      <c r="C11" s="31" t="s">
        <v>171</v>
      </c>
      <c r="D11" s="31" t="s">
        <v>172</v>
      </c>
      <c r="E11" s="31" t="s">
        <v>129</v>
      </c>
      <c r="F11" s="31" t="s">
        <v>173</v>
      </c>
      <c r="G11" s="31" t="s">
        <v>174</v>
      </c>
      <c r="H11" s="31" t="s">
        <v>175</v>
      </c>
      <c r="I11" s="31" t="s">
        <v>176</v>
      </c>
    </row>
    <row r="12" customFormat="false" ht="42" hidden="false" customHeight="true" outlineLevel="0" collapsed="false">
      <c r="B12" s="74" t="s">
        <v>177</v>
      </c>
      <c r="C12" s="37" t="s">
        <v>178</v>
      </c>
      <c r="D12" s="37" t="s">
        <v>179</v>
      </c>
      <c r="E12" s="37" t="s">
        <v>129</v>
      </c>
      <c r="F12" s="37" t="s">
        <v>180</v>
      </c>
      <c r="G12" s="37" t="s">
        <v>181</v>
      </c>
      <c r="H12" s="37" t="s">
        <v>139</v>
      </c>
      <c r="I12" s="37" t="s">
        <v>182</v>
      </c>
    </row>
    <row r="13" customFormat="false" ht="7.5" hidden="false" customHeight="true" outlineLevel="0" collapsed="false"/>
    <row r="14" customFormat="false" ht="19.5" hidden="false" customHeight="true" outlineLevel="0" collapsed="false">
      <c r="B14" s="77" t="s">
        <v>183</v>
      </c>
      <c r="C14" s="77"/>
      <c r="D14" s="77"/>
      <c r="E14" s="77"/>
      <c r="F14" s="77"/>
      <c r="G14" s="77"/>
      <c r="H14" s="77"/>
    </row>
    <row r="15" customFormat="false" ht="36" hidden="false" customHeight="true" outlineLevel="0" collapsed="false">
      <c r="B15" s="69"/>
      <c r="C15" s="69"/>
      <c r="D15" s="69"/>
      <c r="E15" s="69"/>
      <c r="F15" s="69"/>
      <c r="G15" s="69"/>
      <c r="H15" s="69"/>
      <c r="I15" s="69"/>
    </row>
    <row r="16" customFormat="false" ht="36" hidden="false" customHeight="true" outlineLevel="0" collapsed="false">
      <c r="B16" s="69"/>
      <c r="C16" s="69"/>
      <c r="D16" s="69"/>
      <c r="E16" s="69"/>
      <c r="F16" s="69"/>
      <c r="G16" s="69"/>
      <c r="H16" s="69"/>
      <c r="I16" s="69"/>
    </row>
    <row r="17" customFormat="false" ht="36" hidden="false" customHeight="true" outlineLevel="0" collapsed="false">
      <c r="B17" s="69"/>
      <c r="C17" s="69"/>
      <c r="D17" s="69"/>
      <c r="E17" s="69"/>
      <c r="F17" s="69"/>
      <c r="G17" s="69"/>
      <c r="H17" s="69"/>
      <c r="I17" s="69"/>
    </row>
    <row r="18" customFormat="false" ht="36" hidden="false" customHeight="true" outlineLevel="0" collapsed="false">
      <c r="B18" s="69"/>
      <c r="C18" s="69"/>
      <c r="D18" s="69"/>
      <c r="E18" s="69"/>
      <c r="F18" s="69"/>
      <c r="G18" s="69"/>
      <c r="H18" s="69"/>
      <c r="I18" s="69"/>
    </row>
    <row r="19" customFormat="false" ht="36" hidden="false" customHeight="true" outlineLevel="0" collapsed="false">
      <c r="B19" s="69"/>
      <c r="C19" s="69"/>
      <c r="D19" s="69"/>
      <c r="E19" s="69"/>
      <c r="F19" s="69"/>
      <c r="G19" s="69"/>
      <c r="H19" s="69"/>
      <c r="I19" s="69"/>
    </row>
  </sheetData>
  <mergeCells count="2">
    <mergeCell ref="B2:H2"/>
    <mergeCell ref="B14:H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4" min="3" style="1" width="42"/>
  </cols>
  <sheetData>
    <row r="1" customFormat="false" ht="7.5" hidden="false" customHeight="true" outlineLevel="0" collapsed="false"/>
    <row r="2" customFormat="false" ht="30" hidden="false" customHeight="true" outlineLevel="0" collapsed="false">
      <c r="B2" s="19" t="s">
        <v>184</v>
      </c>
      <c r="C2" s="19"/>
      <c r="D2" s="19"/>
    </row>
    <row r="4" customFormat="false" ht="21.75" hidden="false" customHeight="true" outlineLevel="0" collapsed="false">
      <c r="B4" s="21" t="s">
        <v>185</v>
      </c>
      <c r="C4" s="21" t="s">
        <v>186</v>
      </c>
      <c r="D4" s="21" t="s">
        <v>187</v>
      </c>
    </row>
    <row r="5" customFormat="false" ht="79.5" hidden="false" customHeight="true" outlineLevel="0" collapsed="false">
      <c r="B5" s="78" t="s">
        <v>188</v>
      </c>
      <c r="C5" s="79" t="s">
        <v>189</v>
      </c>
      <c r="D5" s="68" t="s">
        <v>190</v>
      </c>
    </row>
    <row r="6" customFormat="false" ht="79.5" hidden="false" customHeight="true" outlineLevel="0" collapsed="false">
      <c r="B6" s="80" t="s">
        <v>191</v>
      </c>
      <c r="C6" s="40" t="s">
        <v>192</v>
      </c>
      <c r="D6" s="68" t="s">
        <v>193</v>
      </c>
    </row>
    <row r="7" customFormat="false" ht="79.5" hidden="false" customHeight="true" outlineLevel="0" collapsed="false">
      <c r="B7" s="81" t="s">
        <v>194</v>
      </c>
      <c r="C7" s="34" t="s">
        <v>195</v>
      </c>
      <c r="D7" s="68" t="s">
        <v>196</v>
      </c>
    </row>
    <row r="8" customFormat="false" ht="79.5" hidden="false" customHeight="true" outlineLevel="0" collapsed="false">
      <c r="B8" s="82" t="s">
        <v>197</v>
      </c>
      <c r="C8" s="31" t="s">
        <v>198</v>
      </c>
      <c r="D8" s="68" t="s">
        <v>199</v>
      </c>
    </row>
    <row r="9" customFormat="false" ht="79.5" hidden="false" customHeight="true" outlineLevel="0" collapsed="false">
      <c r="B9" s="83" t="s">
        <v>200</v>
      </c>
      <c r="C9" s="25" t="s">
        <v>201</v>
      </c>
      <c r="D9" s="68" t="s">
        <v>202</v>
      </c>
    </row>
    <row r="11" customFormat="false" ht="21.75" hidden="false" customHeight="true" outlineLevel="0" collapsed="false">
      <c r="B11" s="58" t="s">
        <v>203</v>
      </c>
      <c r="C11" s="58"/>
      <c r="D11" s="58"/>
    </row>
    <row r="12" customFormat="false" ht="18" hidden="false" customHeight="true" outlineLevel="0" collapsed="false">
      <c r="B12" s="84" t="s">
        <v>74</v>
      </c>
      <c r="C12" s="84" t="s">
        <v>204</v>
      </c>
      <c r="D12" s="84"/>
    </row>
    <row r="13" customFormat="false" ht="36" hidden="false" customHeight="true" outlineLevel="0" collapsed="false">
      <c r="B13" s="85" t="s">
        <v>81</v>
      </c>
      <c r="C13" s="86" t="s">
        <v>205</v>
      </c>
      <c r="D13" s="86"/>
    </row>
    <row r="14" customFormat="false" ht="36" hidden="false" customHeight="true" outlineLevel="0" collapsed="false">
      <c r="B14" s="87" t="s">
        <v>82</v>
      </c>
      <c r="C14" s="88" t="s">
        <v>206</v>
      </c>
      <c r="D14" s="88"/>
    </row>
    <row r="15" customFormat="false" ht="36" hidden="false" customHeight="true" outlineLevel="0" collapsed="false">
      <c r="B15" s="89" t="s">
        <v>83</v>
      </c>
      <c r="C15" s="90" t="s">
        <v>207</v>
      </c>
      <c r="D15" s="90"/>
    </row>
    <row r="16" customFormat="false" ht="36" hidden="false" customHeight="true" outlineLevel="0" collapsed="false">
      <c r="B16" s="91" t="s">
        <v>84</v>
      </c>
      <c r="C16" s="92" t="s">
        <v>208</v>
      </c>
      <c r="D16" s="92"/>
    </row>
    <row r="17" customFormat="false" ht="36" hidden="false" customHeight="true" outlineLevel="0" collapsed="false">
      <c r="B17" s="93" t="s">
        <v>85</v>
      </c>
      <c r="C17" s="94" t="s">
        <v>209</v>
      </c>
      <c r="D17" s="94"/>
    </row>
  </sheetData>
  <mergeCells count="8">
    <mergeCell ref="B2:D2"/>
    <mergeCell ref="B11:D11"/>
    <mergeCell ref="C12:D12"/>
    <mergeCell ref="C13:D13"/>
    <mergeCell ref="C14:D14"/>
    <mergeCell ref="C15:D15"/>
    <mergeCell ref="C16:D16"/>
    <mergeCell ref="C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6" min="4" style="0" width="12"/>
    <col collapsed="false" customWidth="true" hidden="false" outlineLevel="0" max="7" min="7" style="0" width="14"/>
    <col collapsed="false" customWidth="true" hidden="false" outlineLevel="0" max="8" min="8" style="0" width="20"/>
    <col collapsed="false" customWidth="true" hidden="false" outlineLevel="0" max="9" min="9" style="0" width="3"/>
    <col collapsed="false" customWidth="true" hidden="false" outlineLevel="0" max="12" min="10" style="0" width="22"/>
    <col collapsed="false" customWidth="true" hidden="false" outlineLevel="0" max="13" min="13" style="0" width="20"/>
    <col collapsed="false" customWidth="true" hidden="false" outlineLevel="0" max="14" min="14" style="0" width="18"/>
    <col collapsed="false" customWidth="true" hidden="false" outlineLevel="0" max="15" min="15" style="0" width="20"/>
    <col collapsed="false" customWidth="true" hidden="false" outlineLevel="0" max="16" min="16" style="0" width="3"/>
    <col collapsed="false" customWidth="true" hidden="false" outlineLevel="0" max="18" min="17" style="0" width="22"/>
    <col collapsed="false" customWidth="true" hidden="false" outlineLevel="0" max="19" min="19" style="0" width="20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95" t="s">
        <v>210</v>
      </c>
      <c r="C2" s="95"/>
      <c r="D2" s="95"/>
      <c r="E2" s="95"/>
      <c r="F2" s="95"/>
      <c r="G2" s="95"/>
      <c r="H2" s="95"/>
    </row>
    <row r="3" customFormat="false" ht="18" hidden="false" customHeight="true" outlineLevel="0" collapsed="false">
      <c r="B3" s="65" t="s">
        <v>211</v>
      </c>
      <c r="C3" s="65"/>
      <c r="D3" s="65"/>
      <c r="E3" s="65"/>
      <c r="F3" s="65"/>
      <c r="G3" s="65"/>
      <c r="H3" s="65"/>
    </row>
    <row r="4" customFormat="false" ht="7.5" hidden="false" customHeight="true" outlineLevel="0" collapsed="false"/>
    <row r="5" customFormat="false" ht="21.75" hidden="false" customHeight="true" outlineLevel="0" collapsed="false">
      <c r="B5" s="96" t="s">
        <v>212</v>
      </c>
      <c r="C5" s="96"/>
      <c r="D5" s="96"/>
      <c r="E5" s="96"/>
      <c r="F5" s="96"/>
      <c r="G5" s="96"/>
      <c r="H5" s="96"/>
    </row>
    <row r="6" customFormat="false" ht="21.75" hidden="false" customHeight="true" outlineLevel="0" collapsed="false">
      <c r="B6" s="97" t="s">
        <v>213</v>
      </c>
      <c r="C6" s="97" t="s">
        <v>74</v>
      </c>
      <c r="D6" s="97" t="s">
        <v>214</v>
      </c>
      <c r="E6" s="97" t="s">
        <v>33</v>
      </c>
      <c r="F6" s="97" t="s">
        <v>88</v>
      </c>
      <c r="G6" s="97" t="s">
        <v>215</v>
      </c>
      <c r="H6" s="97" t="s">
        <v>216</v>
      </c>
      <c r="I6" s="97" t="s">
        <v>217</v>
      </c>
    </row>
    <row r="7" customFormat="false" ht="30" hidden="false" customHeight="true" outlineLevel="0" collapsed="false">
      <c r="B7" s="98" t="s">
        <v>218</v>
      </c>
      <c r="C7" s="99" t="s">
        <v>81</v>
      </c>
      <c r="D7" s="100" t="s">
        <v>219</v>
      </c>
      <c r="E7" s="68" t="s">
        <v>220</v>
      </c>
      <c r="F7" s="101" t="n">
        <f aca="false">Assessment!D7</f>
        <v>0</v>
      </c>
      <c r="G7" s="102" t="s">
        <v>40</v>
      </c>
      <c r="H7" s="102" t="n">
        <v>5</v>
      </c>
      <c r="I7" s="103" t="str">
        <f aca="false">IFERROR(IF(Assessment!D7=1,"Reactive",IF(Assessment!D7=2,"Managed",IF(Assessment!D7=3,"Defined",IF(Assessment!D7=4,"Optimised",IF(Assessment!D7=5,"Transformational","Not scored"))))),"Not scored")</f>
        <v>Not scored</v>
      </c>
    </row>
    <row r="8" customFormat="false" ht="30" hidden="false" customHeight="true" outlineLevel="0" collapsed="false">
      <c r="B8" s="98" t="s">
        <v>221</v>
      </c>
      <c r="C8" s="99" t="s">
        <v>81</v>
      </c>
      <c r="D8" s="100" t="s">
        <v>219</v>
      </c>
      <c r="E8" s="68" t="s">
        <v>222</v>
      </c>
      <c r="F8" s="101" t="n">
        <f aca="false">Assessment!D8</f>
        <v>0</v>
      </c>
      <c r="G8" s="102" t="s">
        <v>40</v>
      </c>
      <c r="H8" s="102" t="n">
        <v>5</v>
      </c>
      <c r="I8" s="103" t="str">
        <f aca="false">IFERROR(IF(Assessment!D8=1,"Reactive",IF(Assessment!D8=2,"Managed",IF(Assessment!D8=3,"Defined",IF(Assessment!D8=4,"Optimised",IF(Assessment!D8=5,"Transformational","Not scored"))))),"Not scored")</f>
        <v>Not scored</v>
      </c>
    </row>
    <row r="9" customFormat="false" ht="30" hidden="false" customHeight="true" outlineLevel="0" collapsed="false">
      <c r="B9" s="98" t="s">
        <v>223</v>
      </c>
      <c r="C9" s="99" t="s">
        <v>81</v>
      </c>
      <c r="D9" s="100" t="s">
        <v>219</v>
      </c>
      <c r="E9" s="68" t="s">
        <v>224</v>
      </c>
      <c r="F9" s="101" t="n">
        <f aca="false">Assessment!D9</f>
        <v>0</v>
      </c>
      <c r="G9" s="102" t="s">
        <v>40</v>
      </c>
      <c r="H9" s="102" t="n">
        <v>5</v>
      </c>
      <c r="I9" s="103" t="str">
        <f aca="false">IFERROR(IF(Assessment!D9=1,"Reactive",IF(Assessment!D9=2,"Managed",IF(Assessment!D9=3,"Defined",IF(Assessment!D9=4,"Optimised",IF(Assessment!D9=5,"Transformational","Not scored"))))),"Not scored")</f>
        <v>Not scored</v>
      </c>
    </row>
    <row r="10" customFormat="false" ht="30" hidden="false" customHeight="true" outlineLevel="0" collapsed="false">
      <c r="B10" s="104" t="s">
        <v>225</v>
      </c>
      <c r="C10" s="105" t="s">
        <v>82</v>
      </c>
      <c r="D10" s="106" t="s">
        <v>226</v>
      </c>
      <c r="E10" s="68" t="s">
        <v>227</v>
      </c>
      <c r="F10" s="101" t="n">
        <f aca="false">Assessment!D12</f>
        <v>0</v>
      </c>
      <c r="G10" s="102" t="s">
        <v>40</v>
      </c>
      <c r="H10" s="102" t="n">
        <v>5</v>
      </c>
      <c r="I10" s="103" t="str">
        <f aca="false">IFERROR(IF(Assessment!D12=1,"Reactive",IF(Assessment!D12=2,"Managed",IF(Assessment!D12=3,"Defined",IF(Assessment!D12=4,"Optimised",IF(Assessment!D12=5,"Transformational","Not scored"))))),"Not scored")</f>
        <v>Not scored</v>
      </c>
    </row>
    <row r="11" customFormat="false" ht="30" hidden="false" customHeight="true" outlineLevel="0" collapsed="false">
      <c r="B11" s="104" t="s">
        <v>228</v>
      </c>
      <c r="C11" s="105" t="s">
        <v>82</v>
      </c>
      <c r="D11" s="106" t="s">
        <v>226</v>
      </c>
      <c r="E11" s="68" t="s">
        <v>229</v>
      </c>
      <c r="F11" s="101" t="n">
        <f aca="false">Assessment!D13</f>
        <v>0</v>
      </c>
      <c r="G11" s="102" t="s">
        <v>40</v>
      </c>
      <c r="H11" s="102" t="n">
        <v>5</v>
      </c>
      <c r="I11" s="103" t="str">
        <f aca="false">IFERROR(IF(Assessment!D13=1,"Reactive",IF(Assessment!D13=2,"Managed",IF(Assessment!D13=3,"Defined",IF(Assessment!D13=4,"Optimised",IF(Assessment!D13=5,"Transformational","Not scored"))))),"Not scored")</f>
        <v>Not scored</v>
      </c>
    </row>
    <row r="12" customFormat="false" ht="30" hidden="false" customHeight="true" outlineLevel="0" collapsed="false">
      <c r="B12" s="104" t="s">
        <v>230</v>
      </c>
      <c r="C12" s="105" t="s">
        <v>82</v>
      </c>
      <c r="D12" s="106" t="s">
        <v>226</v>
      </c>
      <c r="E12" s="68" t="s">
        <v>231</v>
      </c>
      <c r="F12" s="101" t="n">
        <f aca="false">Assessment!D14</f>
        <v>0</v>
      </c>
      <c r="G12" s="102" t="s">
        <v>40</v>
      </c>
      <c r="H12" s="102" t="n">
        <v>5</v>
      </c>
      <c r="I12" s="103" t="str">
        <f aca="false">IFERROR(IF(Assessment!D14=1,"Reactive",IF(Assessment!D14=2,"Managed",IF(Assessment!D14=3,"Defined",IF(Assessment!D14=4,"Optimised",IF(Assessment!D14=5,"Transformational","Not scored"))))),"Not scored")</f>
        <v>Not scored</v>
      </c>
    </row>
    <row r="13" customFormat="false" ht="30" hidden="false" customHeight="true" outlineLevel="0" collapsed="false">
      <c r="B13" s="107" t="s">
        <v>232</v>
      </c>
      <c r="C13" s="108" t="s">
        <v>83</v>
      </c>
      <c r="D13" s="109" t="s">
        <v>233</v>
      </c>
      <c r="E13" s="68" t="s">
        <v>234</v>
      </c>
      <c r="F13" s="101" t="n">
        <f aca="false">Assessment!D17</f>
        <v>0</v>
      </c>
      <c r="G13" s="102" t="s">
        <v>40</v>
      </c>
      <c r="H13" s="102" t="n">
        <v>5</v>
      </c>
      <c r="I13" s="103" t="str">
        <f aca="false">IFERROR(IF(Assessment!D17=1,"Reactive",IF(Assessment!D17=2,"Managed",IF(Assessment!D17=3,"Defined",IF(Assessment!D17=4,"Optimised",IF(Assessment!D17=5,"Transformational","Not scored"))))),"Not scored")</f>
        <v>Not scored</v>
      </c>
    </row>
    <row r="14" customFormat="false" ht="30" hidden="false" customHeight="true" outlineLevel="0" collapsed="false">
      <c r="B14" s="107" t="s">
        <v>235</v>
      </c>
      <c r="C14" s="108" t="s">
        <v>83</v>
      </c>
      <c r="D14" s="109" t="s">
        <v>233</v>
      </c>
      <c r="E14" s="68" t="s">
        <v>236</v>
      </c>
      <c r="F14" s="101" t="n">
        <f aca="false">Assessment!D18</f>
        <v>0</v>
      </c>
      <c r="G14" s="102" t="s">
        <v>40</v>
      </c>
      <c r="H14" s="102" t="n">
        <v>5</v>
      </c>
      <c r="I14" s="103" t="str">
        <f aca="false">IFERROR(IF(Assessment!D18=1,"Reactive",IF(Assessment!D18=2,"Managed",IF(Assessment!D18=3,"Defined",IF(Assessment!D18=4,"Optimised",IF(Assessment!D18=5,"Transformational","Not scored"))))),"Not scored")</f>
        <v>Not scored</v>
      </c>
    </row>
    <row r="15" customFormat="false" ht="30" hidden="false" customHeight="true" outlineLevel="0" collapsed="false">
      <c r="B15" s="107" t="s">
        <v>237</v>
      </c>
      <c r="C15" s="108" t="s">
        <v>83</v>
      </c>
      <c r="D15" s="109" t="s">
        <v>233</v>
      </c>
      <c r="E15" s="68" t="s">
        <v>238</v>
      </c>
      <c r="F15" s="101" t="n">
        <f aca="false">Assessment!D19</f>
        <v>0</v>
      </c>
      <c r="G15" s="102" t="s">
        <v>40</v>
      </c>
      <c r="H15" s="102" t="n">
        <v>5</v>
      </c>
      <c r="I15" s="103" t="str">
        <f aca="false">IFERROR(IF(Assessment!D19=1,"Reactive",IF(Assessment!D19=2,"Managed",IF(Assessment!D19=3,"Defined",IF(Assessment!D19=4,"Optimised",IF(Assessment!D19=5,"Transformational","Not scored"))))),"Not scored")</f>
        <v>Not scored</v>
      </c>
    </row>
    <row r="16" customFormat="false" ht="30" hidden="false" customHeight="true" outlineLevel="0" collapsed="false">
      <c r="B16" s="110" t="s">
        <v>60</v>
      </c>
      <c r="C16" s="111" t="s">
        <v>84</v>
      </c>
      <c r="D16" s="112" t="s">
        <v>239</v>
      </c>
      <c r="E16" s="68" t="s">
        <v>240</v>
      </c>
      <c r="F16" s="101" t="n">
        <f aca="false">Assessment!D22</f>
        <v>0</v>
      </c>
      <c r="G16" s="102" t="s">
        <v>40</v>
      </c>
      <c r="H16" s="102" t="n">
        <v>5</v>
      </c>
      <c r="I16" s="103" t="str">
        <f aca="false">IFERROR(IF(Assessment!D22=1,"Reactive",IF(Assessment!D22=2,"Managed",IF(Assessment!D22=3,"Defined",IF(Assessment!D22=4,"Optimised",IF(Assessment!D22=5,"Transformational","Not scored"))))),"Not scored")</f>
        <v>Not scored</v>
      </c>
    </row>
    <row r="17" customFormat="false" ht="30" hidden="false" customHeight="true" outlineLevel="0" collapsed="false">
      <c r="B17" s="110" t="s">
        <v>62</v>
      </c>
      <c r="C17" s="111" t="s">
        <v>84</v>
      </c>
      <c r="D17" s="112" t="s">
        <v>239</v>
      </c>
      <c r="E17" s="68" t="s">
        <v>241</v>
      </c>
      <c r="F17" s="101" t="n">
        <f aca="false">Assessment!D23</f>
        <v>0</v>
      </c>
      <c r="G17" s="102" t="s">
        <v>40</v>
      </c>
      <c r="H17" s="102" t="n">
        <v>5</v>
      </c>
      <c r="I17" s="103" t="str">
        <f aca="false">IFERROR(IF(Assessment!D23=1,"Reactive",IF(Assessment!D23=2,"Managed",IF(Assessment!D23=3,"Defined",IF(Assessment!D23=4,"Optimised",IF(Assessment!D23=5,"Transformational","Not scored"))))),"Not scored")</f>
        <v>Not scored</v>
      </c>
    </row>
    <row r="18" customFormat="false" ht="30" hidden="false" customHeight="true" outlineLevel="0" collapsed="false">
      <c r="B18" s="110" t="s">
        <v>64</v>
      </c>
      <c r="C18" s="111" t="s">
        <v>84</v>
      </c>
      <c r="D18" s="112" t="s">
        <v>239</v>
      </c>
      <c r="E18" s="68" t="s">
        <v>242</v>
      </c>
      <c r="F18" s="101" t="n">
        <f aca="false">Assessment!D24</f>
        <v>0</v>
      </c>
      <c r="G18" s="102" t="s">
        <v>40</v>
      </c>
      <c r="H18" s="102" t="n">
        <v>5</v>
      </c>
      <c r="I18" s="103" t="str">
        <f aca="false">IFERROR(IF(Assessment!D24=1,"Reactive",IF(Assessment!D24=2,"Managed",IF(Assessment!D24=3,"Defined",IF(Assessment!D24=4,"Optimised",IF(Assessment!D24=5,"Transformational","Not scored"))))),"Not scored")</f>
        <v>Not scored</v>
      </c>
    </row>
    <row r="19" customFormat="false" ht="30" hidden="false" customHeight="true" outlineLevel="0" collapsed="false">
      <c r="B19" s="113" t="s">
        <v>67</v>
      </c>
      <c r="C19" s="114" t="s">
        <v>85</v>
      </c>
      <c r="D19" s="115" t="s">
        <v>243</v>
      </c>
      <c r="E19" s="68" t="s">
        <v>244</v>
      </c>
      <c r="F19" s="101" t="n">
        <f aca="false">Assessment!D27</f>
        <v>0</v>
      </c>
      <c r="G19" s="102" t="s">
        <v>40</v>
      </c>
      <c r="H19" s="102" t="n">
        <v>5</v>
      </c>
      <c r="I19" s="103" t="str">
        <f aca="false">IFERROR(IF(Assessment!D27=1,"Reactive",IF(Assessment!D27=2,"Managed",IF(Assessment!D27=3,"Defined",IF(Assessment!D27=4,"Optimised",IF(Assessment!D27=5,"Transformational","Not scored"))))),"Not scored")</f>
        <v>Not scored</v>
      </c>
    </row>
    <row r="20" customFormat="false" ht="30" hidden="false" customHeight="true" outlineLevel="0" collapsed="false">
      <c r="B20" s="113" t="s">
        <v>69</v>
      </c>
      <c r="C20" s="114" t="s">
        <v>85</v>
      </c>
      <c r="D20" s="115" t="s">
        <v>243</v>
      </c>
      <c r="E20" s="68" t="s">
        <v>245</v>
      </c>
      <c r="F20" s="101" t="n">
        <f aca="false">Assessment!D28</f>
        <v>0</v>
      </c>
      <c r="G20" s="102" t="s">
        <v>40</v>
      </c>
      <c r="H20" s="102" t="n">
        <v>5</v>
      </c>
      <c r="I20" s="103" t="str">
        <f aca="false">IFERROR(IF(Assessment!D28=1,"Reactive",IF(Assessment!D28=2,"Managed",IF(Assessment!D28=3,"Defined",IF(Assessment!D28=4,"Optimised",IF(Assessment!D28=5,"Transformational","Not scored"))))),"Not scored")</f>
        <v>Not scored</v>
      </c>
    </row>
    <row r="21" customFormat="false" ht="30" hidden="false" customHeight="true" outlineLevel="0" collapsed="false">
      <c r="B21" s="113" t="s">
        <v>71</v>
      </c>
      <c r="C21" s="114" t="s">
        <v>85</v>
      </c>
      <c r="D21" s="115" t="s">
        <v>243</v>
      </c>
      <c r="E21" s="68" t="s">
        <v>246</v>
      </c>
      <c r="F21" s="101" t="n">
        <f aca="false">Assessment!D29</f>
        <v>0</v>
      </c>
      <c r="G21" s="102" t="s">
        <v>40</v>
      </c>
      <c r="H21" s="102" t="n">
        <v>5</v>
      </c>
      <c r="I21" s="103" t="str">
        <f aca="false">IFERROR(IF(Assessment!D29=1,"Reactive",IF(Assessment!D29=2,"Managed",IF(Assessment!D29=3,"Defined",IF(Assessment!D29=4,"Optimised",IF(Assessment!D29=5,"Transformational","Not scored"))))),"Not scored")</f>
        <v>Not scored</v>
      </c>
    </row>
    <row r="23" customFormat="false" ht="7.5" hidden="false" customHeight="true" outlineLevel="0" collapsed="false"/>
    <row r="24" customFormat="false" ht="21.75" hidden="false" customHeight="true" outlineLevel="0" collapsed="false">
      <c r="B24" s="96" t="s">
        <v>247</v>
      </c>
      <c r="C24" s="96"/>
      <c r="D24" s="96"/>
      <c r="E24" s="96"/>
      <c r="F24" s="96"/>
      <c r="G24" s="96"/>
      <c r="H24" s="96"/>
    </row>
    <row r="25" customFormat="false" ht="21.75" hidden="false" customHeight="true" outlineLevel="0" collapsed="false">
      <c r="B25" s="97" t="s">
        <v>74</v>
      </c>
      <c r="C25" s="97" t="s">
        <v>214</v>
      </c>
      <c r="D25" s="97" t="s">
        <v>248</v>
      </c>
      <c r="E25" s="97" t="s">
        <v>79</v>
      </c>
      <c r="F25" s="97" t="s">
        <v>249</v>
      </c>
      <c r="G25" s="97" t="s">
        <v>250</v>
      </c>
      <c r="H25" s="97" t="s">
        <v>251</v>
      </c>
    </row>
    <row r="26" customFormat="false" ht="21.75" hidden="false" customHeight="true" outlineLevel="0" collapsed="false">
      <c r="B26" s="116" t="s">
        <v>81</v>
      </c>
      <c r="C26" s="100" t="s">
        <v>219</v>
      </c>
      <c r="D26" s="43" t="n">
        <f aca="false">IFERROR('Scores &amp; Radar'!F5,0)</f>
        <v>0</v>
      </c>
      <c r="E26" s="44" t="s">
        <v>252</v>
      </c>
      <c r="F26" s="45" t="n">
        <f aca="false">IFERROR('Scores &amp; Radar'!H5,0)</f>
        <v>0</v>
      </c>
      <c r="G26" s="103" t="str">
        <f aca="false">IFERROR(IF('Scores &amp; Radar'!F5&lt;1.5,"Level 1 — Reactive",IF('Scores &amp; Radar'!F5&lt;2.5,"Level 2 — Managed",IF('Scores &amp; Radar'!F5&lt;3.5,"Level 3 — Defined",IF('Scores &amp; Radar'!F5&lt;4.5,"Level 4 — Optimised","Level 5 — Transformational")))),"Not scored")</f>
        <v>Level 1 — Reactive</v>
      </c>
      <c r="H26" s="117" t="s">
        <v>253</v>
      </c>
    </row>
    <row r="27" customFormat="false" ht="21.75" hidden="false" customHeight="true" outlineLevel="0" collapsed="false">
      <c r="B27" s="71" t="s">
        <v>82</v>
      </c>
      <c r="C27" s="106" t="s">
        <v>226</v>
      </c>
      <c r="D27" s="48" t="n">
        <f aca="false">IFERROR('Scores &amp; Radar'!F6,0)</f>
        <v>0</v>
      </c>
      <c r="E27" s="44" t="s">
        <v>252</v>
      </c>
      <c r="F27" s="45" t="n">
        <f aca="false">IFERROR('Scores &amp; Radar'!H6,0)</f>
        <v>0</v>
      </c>
      <c r="G27" s="103" t="str">
        <f aca="false">IFERROR(IF('Scores &amp; Radar'!F6&lt;1.5,"Level 1 — Reactive",IF('Scores &amp; Radar'!F6&lt;2.5,"Level 2 — Managed",IF('Scores &amp; Radar'!F6&lt;3.5,"Level 3 — Defined",IF('Scores &amp; Radar'!F6&lt;4.5,"Level 4 — Optimised","Level 5 — Transformational")))),"Not scored")</f>
        <v>Level 1 — Reactive</v>
      </c>
      <c r="H27" s="117" t="s">
        <v>254</v>
      </c>
    </row>
    <row r="28" customFormat="false" ht="21.75" hidden="false" customHeight="true" outlineLevel="0" collapsed="false">
      <c r="B28" s="70" t="s">
        <v>83</v>
      </c>
      <c r="C28" s="109" t="s">
        <v>233</v>
      </c>
      <c r="D28" s="51" t="n">
        <f aca="false">IFERROR('Scores &amp; Radar'!F7,0)</f>
        <v>0</v>
      </c>
      <c r="E28" s="44" t="s">
        <v>252</v>
      </c>
      <c r="F28" s="45" t="n">
        <f aca="false">IFERROR('Scores &amp; Radar'!H7,0)</f>
        <v>0</v>
      </c>
      <c r="G28" s="103" t="str">
        <f aca="false">IFERROR(IF('Scores &amp; Radar'!F7&lt;1.5,"Level 1 — Reactive",IF('Scores &amp; Radar'!F7&lt;2.5,"Level 2 — Managed",IF('Scores &amp; Radar'!F7&lt;3.5,"Level 3 — Defined",IF('Scores &amp; Radar'!F7&lt;4.5,"Level 4 — Optimised","Level 5 — Transformational")))),"Not scored")</f>
        <v>Level 1 — Reactive</v>
      </c>
      <c r="H28" s="117" t="s">
        <v>255</v>
      </c>
    </row>
    <row r="29" customFormat="false" ht="21.75" hidden="false" customHeight="true" outlineLevel="0" collapsed="false">
      <c r="B29" s="118" t="s">
        <v>84</v>
      </c>
      <c r="C29" s="112" t="s">
        <v>239</v>
      </c>
      <c r="D29" s="54" t="n">
        <f aca="false">IFERROR('Scores &amp; Radar'!F8,0)</f>
        <v>0</v>
      </c>
      <c r="E29" s="44" t="s">
        <v>252</v>
      </c>
      <c r="F29" s="45" t="n">
        <f aca="false">IFERROR('Scores &amp; Radar'!H8,0)</f>
        <v>0</v>
      </c>
      <c r="G29" s="103" t="str">
        <f aca="false">IFERROR(IF('Scores &amp; Radar'!F8&lt;1.5,"Level 1 — Reactive",IF('Scores &amp; Radar'!F8&lt;2.5,"Level 2 — Managed",IF('Scores &amp; Radar'!F8&lt;3.5,"Level 3 — Defined",IF('Scores &amp; Radar'!F8&lt;4.5,"Level 4 — Optimised","Level 5 — Transformational")))),"Not scored")</f>
        <v>Level 1 — Reactive</v>
      </c>
      <c r="H29" s="117" t="s">
        <v>256</v>
      </c>
    </row>
    <row r="30" customFormat="false" ht="21.75" hidden="false" customHeight="true" outlineLevel="0" collapsed="false">
      <c r="B30" s="67" t="s">
        <v>85</v>
      </c>
      <c r="C30" s="115" t="s">
        <v>243</v>
      </c>
      <c r="D30" s="57" t="n">
        <f aca="false">IFERROR('Scores &amp; Radar'!F9,0)</f>
        <v>0</v>
      </c>
      <c r="E30" s="44" t="s">
        <v>252</v>
      </c>
      <c r="F30" s="45" t="n">
        <f aca="false">IFERROR('Scores &amp; Radar'!H9,0)</f>
        <v>0</v>
      </c>
      <c r="G30" s="103" t="str">
        <f aca="false">IFERROR(IF('Scores &amp; Radar'!F9&lt;1.5,"Level 1 — Reactive",IF('Scores &amp; Radar'!F9&lt;2.5,"Level 2 — Managed",IF('Scores &amp; Radar'!F9&lt;3.5,"Level 3 — Defined",IF('Scores &amp; Radar'!F9&lt;4.5,"Level 4 — Optimised","Level 5 — Transformational")))),"Not scored")</f>
        <v>Level 1 — Reactive</v>
      </c>
      <c r="H30" s="117" t="s">
        <v>257</v>
      </c>
    </row>
    <row r="32" customFormat="false" ht="7.5" hidden="false" customHeight="true" outlineLevel="0" collapsed="false"/>
    <row r="33" customFormat="false" ht="21.75" hidden="false" customHeight="true" outlineLevel="0" collapsed="false">
      <c r="B33" s="96" t="s">
        <v>258</v>
      </c>
      <c r="C33" s="96"/>
      <c r="D33" s="96"/>
      <c r="E33" s="96"/>
      <c r="F33" s="96"/>
      <c r="G33" s="96"/>
      <c r="H33" s="96"/>
    </row>
    <row r="34" customFormat="false" ht="21.75" hidden="false" customHeight="true" outlineLevel="0" collapsed="false">
      <c r="B34" s="97" t="s">
        <v>259</v>
      </c>
      <c r="C34" s="97" t="s">
        <v>260</v>
      </c>
      <c r="D34" s="97" t="s">
        <v>261</v>
      </c>
      <c r="E34" s="97" t="s">
        <v>262</v>
      </c>
      <c r="F34" s="97" t="s">
        <v>263</v>
      </c>
    </row>
    <row r="35" customFormat="false" ht="21.75" hidden="false" customHeight="true" outlineLevel="0" collapsed="false">
      <c r="B35" s="119" t="s">
        <v>86</v>
      </c>
      <c r="C35" s="120" t="n">
        <f aca="false">IFERROR('Scores &amp; Radar'!F11,0)</f>
        <v>0</v>
      </c>
      <c r="D35" s="102" t="n">
        <v>5</v>
      </c>
      <c r="E35" s="121" t="n">
        <f aca="false">IFERROR('Scores &amp; Radar'!F11/5,0)</f>
        <v>0</v>
      </c>
      <c r="F35" s="102" t="s">
        <v>88</v>
      </c>
    </row>
    <row r="36" customFormat="false" ht="21.75" hidden="false" customHeight="true" outlineLevel="0" collapsed="false">
      <c r="B36" s="119" t="s">
        <v>87</v>
      </c>
      <c r="C36" s="122" t="str">
        <f aca="false">IFERROR('Scores &amp; Radar'!E13,"Not scored")</f>
        <v>Level 1 — Reactive</v>
      </c>
      <c r="D36" s="102"/>
      <c r="E36" s="123"/>
      <c r="F36" s="102" t="s">
        <v>264</v>
      </c>
    </row>
    <row r="37" customFormat="false" ht="21.75" hidden="false" customHeight="true" outlineLevel="0" collapsed="false">
      <c r="B37" s="119" t="s">
        <v>265</v>
      </c>
      <c r="C37" s="122" t="n">
        <f aca="false">IFERROR(COUNTA(tbl_Scores[Score]),0)</f>
        <v>15</v>
      </c>
      <c r="D37" s="102" t="n">
        <v>15</v>
      </c>
      <c r="E37" s="121" t="n">
        <f aca="false">IFERROR(COUNTA(tbl_Scores[Score])/15,0)</f>
        <v>1</v>
      </c>
      <c r="F37" s="102" t="s">
        <v>266</v>
      </c>
    </row>
    <row r="38" customFormat="false" ht="21.75" hidden="false" customHeight="true" outlineLevel="0" collapsed="false">
      <c r="B38" s="119" t="s">
        <v>267</v>
      </c>
      <c r="C38" s="120" t="n">
        <f aca="false">IFERROR('Scores &amp; Radar'!F5,0)</f>
        <v>0</v>
      </c>
      <c r="D38" s="102" t="n">
        <v>5</v>
      </c>
      <c r="E38" s="121" t="n">
        <f aca="false">IFERROR('Scores &amp; Radar'!F5/5,0)</f>
        <v>0</v>
      </c>
      <c r="F38" s="102" t="s">
        <v>74</v>
      </c>
    </row>
    <row r="39" customFormat="false" ht="21.75" hidden="false" customHeight="true" outlineLevel="0" collapsed="false">
      <c r="B39" s="119" t="s">
        <v>268</v>
      </c>
      <c r="C39" s="120" t="n">
        <f aca="false">IFERROR('Scores &amp; Radar'!F6,0)</f>
        <v>0</v>
      </c>
      <c r="D39" s="102" t="n">
        <v>5</v>
      </c>
      <c r="E39" s="121" t="n">
        <f aca="false">IFERROR('Scores &amp; Radar'!F6/5,0)</f>
        <v>0</v>
      </c>
      <c r="F39" s="102" t="s">
        <v>74</v>
      </c>
    </row>
    <row r="40" customFormat="false" ht="21.75" hidden="false" customHeight="true" outlineLevel="0" collapsed="false">
      <c r="B40" s="119" t="s">
        <v>269</v>
      </c>
      <c r="C40" s="120" t="n">
        <f aca="false">IFERROR('Scores &amp; Radar'!F7,0)</f>
        <v>0</v>
      </c>
      <c r="D40" s="102" t="n">
        <v>5</v>
      </c>
      <c r="E40" s="121" t="n">
        <f aca="false">IFERROR('Scores &amp; Radar'!F7/5,0)</f>
        <v>0</v>
      </c>
      <c r="F40" s="102" t="s">
        <v>74</v>
      </c>
    </row>
    <row r="41" customFormat="false" ht="21.75" hidden="false" customHeight="true" outlineLevel="0" collapsed="false">
      <c r="B41" s="119" t="s">
        <v>270</v>
      </c>
      <c r="C41" s="120" t="n">
        <f aca="false">IFERROR('Scores &amp; Radar'!F8,0)</f>
        <v>0</v>
      </c>
      <c r="D41" s="102" t="n">
        <v>5</v>
      </c>
      <c r="E41" s="121" t="n">
        <f aca="false">IFERROR('Scores &amp; Radar'!F8/5,0)</f>
        <v>0</v>
      </c>
      <c r="F41" s="102" t="s">
        <v>74</v>
      </c>
    </row>
    <row r="42" customFormat="false" ht="21.75" hidden="false" customHeight="true" outlineLevel="0" collapsed="false">
      <c r="B42" s="119" t="s">
        <v>271</v>
      </c>
      <c r="C42" s="120" t="n">
        <f aca="false">IFERROR('Scores &amp; Radar'!F9,0)</f>
        <v>0</v>
      </c>
      <c r="D42" s="102" t="n">
        <v>5</v>
      </c>
      <c r="E42" s="121" t="n">
        <f aca="false">IFERROR('Scores &amp; Radar'!F9/5,0)</f>
        <v>0</v>
      </c>
      <c r="F42" s="102" t="s">
        <v>74</v>
      </c>
    </row>
    <row r="44" customFormat="false" ht="7.5" hidden="false" customHeight="true" outlineLevel="0" collapsed="false"/>
    <row r="45" customFormat="false" ht="21.75" hidden="false" customHeight="true" outlineLevel="0" collapsed="false">
      <c r="B45" s="96" t="s">
        <v>272</v>
      </c>
      <c r="C45" s="96"/>
      <c r="D45" s="96"/>
      <c r="E45" s="96"/>
      <c r="F45" s="96"/>
      <c r="G45" s="96"/>
      <c r="H45" s="96"/>
    </row>
    <row r="46" customFormat="false" ht="21.75" hidden="false" customHeight="true" outlineLevel="0" collapsed="false">
      <c r="B46" s="97" t="s">
        <v>273</v>
      </c>
      <c r="C46" s="97" t="s">
        <v>274</v>
      </c>
      <c r="D46" s="97" t="s">
        <v>74</v>
      </c>
      <c r="E46" s="97" t="s">
        <v>92</v>
      </c>
      <c r="F46" s="97" t="s">
        <v>93</v>
      </c>
      <c r="G46" s="97" t="s">
        <v>94</v>
      </c>
    </row>
    <row r="47" customFormat="false" ht="36" hidden="false" customHeight="true" outlineLevel="0" collapsed="false">
      <c r="B47" s="67" t="s">
        <v>91</v>
      </c>
      <c r="C47" s="115" t="s">
        <v>275</v>
      </c>
      <c r="D47" s="124" t="s">
        <v>81</v>
      </c>
      <c r="E47" s="68" t="s">
        <v>276</v>
      </c>
      <c r="F47" s="103"/>
      <c r="G47" s="102" t="s">
        <v>96</v>
      </c>
    </row>
    <row r="48" customFormat="false" ht="36" hidden="false" customHeight="true" outlineLevel="0" collapsed="false">
      <c r="B48" s="67" t="s">
        <v>91</v>
      </c>
      <c r="C48" s="115" t="s">
        <v>275</v>
      </c>
      <c r="D48" s="124" t="s">
        <v>82</v>
      </c>
      <c r="E48" s="68" t="s">
        <v>277</v>
      </c>
      <c r="F48" s="103"/>
      <c r="G48" s="102" t="s">
        <v>96</v>
      </c>
    </row>
    <row r="49" customFormat="false" ht="36" hidden="false" customHeight="true" outlineLevel="0" collapsed="false">
      <c r="B49" s="67" t="s">
        <v>91</v>
      </c>
      <c r="C49" s="115" t="s">
        <v>275</v>
      </c>
      <c r="D49" s="124" t="s">
        <v>83</v>
      </c>
      <c r="E49" s="68" t="s">
        <v>278</v>
      </c>
      <c r="F49" s="103"/>
      <c r="G49" s="102" t="s">
        <v>96</v>
      </c>
    </row>
    <row r="50" customFormat="false" ht="36" hidden="false" customHeight="true" outlineLevel="0" collapsed="false">
      <c r="B50" s="67" t="s">
        <v>91</v>
      </c>
      <c r="C50" s="115" t="s">
        <v>275</v>
      </c>
      <c r="D50" s="124" t="s">
        <v>84</v>
      </c>
      <c r="E50" s="68" t="s">
        <v>279</v>
      </c>
      <c r="F50" s="103"/>
      <c r="G50" s="102" t="s">
        <v>96</v>
      </c>
    </row>
    <row r="51" customFormat="false" ht="36" hidden="false" customHeight="true" outlineLevel="0" collapsed="false">
      <c r="B51" s="67" t="s">
        <v>91</v>
      </c>
      <c r="C51" s="115" t="s">
        <v>275</v>
      </c>
      <c r="D51" s="124" t="s">
        <v>85</v>
      </c>
      <c r="E51" s="68" t="s">
        <v>280</v>
      </c>
      <c r="F51" s="103"/>
      <c r="G51" s="102" t="s">
        <v>96</v>
      </c>
    </row>
    <row r="52" customFormat="false" ht="36" hidden="false" customHeight="true" outlineLevel="0" collapsed="false">
      <c r="B52" s="67" t="s">
        <v>91</v>
      </c>
      <c r="C52" s="115" t="s">
        <v>275</v>
      </c>
      <c r="D52" s="124" t="s">
        <v>101</v>
      </c>
      <c r="E52" s="68" t="s">
        <v>281</v>
      </c>
      <c r="F52" s="103"/>
      <c r="G52" s="102" t="s">
        <v>96</v>
      </c>
    </row>
    <row r="53" customFormat="false" ht="36" hidden="false" customHeight="true" outlineLevel="0" collapsed="false">
      <c r="B53" s="70" t="s">
        <v>103</v>
      </c>
      <c r="C53" s="109" t="s">
        <v>282</v>
      </c>
      <c r="D53" s="124" t="s">
        <v>81</v>
      </c>
      <c r="E53" s="68" t="s">
        <v>283</v>
      </c>
      <c r="F53" s="103"/>
      <c r="G53" s="102" t="s">
        <v>96</v>
      </c>
    </row>
    <row r="54" customFormat="false" ht="36" hidden="false" customHeight="true" outlineLevel="0" collapsed="false">
      <c r="B54" s="70" t="s">
        <v>103</v>
      </c>
      <c r="C54" s="109" t="s">
        <v>282</v>
      </c>
      <c r="D54" s="124" t="s">
        <v>82</v>
      </c>
      <c r="E54" s="68" t="s">
        <v>284</v>
      </c>
      <c r="F54" s="103"/>
      <c r="G54" s="102" t="s">
        <v>96</v>
      </c>
    </row>
    <row r="55" customFormat="false" ht="36" hidden="false" customHeight="true" outlineLevel="0" collapsed="false">
      <c r="B55" s="70" t="s">
        <v>103</v>
      </c>
      <c r="C55" s="109" t="s">
        <v>282</v>
      </c>
      <c r="D55" s="124" t="s">
        <v>83</v>
      </c>
      <c r="E55" s="68" t="s">
        <v>285</v>
      </c>
      <c r="F55" s="103"/>
      <c r="G55" s="102" t="s">
        <v>96</v>
      </c>
    </row>
    <row r="56" customFormat="false" ht="36" hidden="false" customHeight="true" outlineLevel="0" collapsed="false">
      <c r="B56" s="70" t="s">
        <v>103</v>
      </c>
      <c r="C56" s="109" t="s">
        <v>282</v>
      </c>
      <c r="D56" s="124" t="s">
        <v>84</v>
      </c>
      <c r="E56" s="68" t="s">
        <v>286</v>
      </c>
      <c r="F56" s="103"/>
      <c r="G56" s="102" t="s">
        <v>96</v>
      </c>
    </row>
    <row r="57" customFormat="false" ht="36" hidden="false" customHeight="true" outlineLevel="0" collapsed="false">
      <c r="B57" s="70" t="s">
        <v>103</v>
      </c>
      <c r="C57" s="109" t="s">
        <v>282</v>
      </c>
      <c r="D57" s="124" t="s">
        <v>85</v>
      </c>
      <c r="E57" s="68" t="s">
        <v>287</v>
      </c>
      <c r="F57" s="103"/>
      <c r="G57" s="102" t="s">
        <v>96</v>
      </c>
    </row>
    <row r="58" customFormat="false" ht="36" hidden="false" customHeight="true" outlineLevel="0" collapsed="false">
      <c r="B58" s="70" t="s">
        <v>103</v>
      </c>
      <c r="C58" s="109" t="s">
        <v>282</v>
      </c>
      <c r="D58" s="124" t="s">
        <v>101</v>
      </c>
      <c r="E58" s="68" t="s">
        <v>288</v>
      </c>
      <c r="F58" s="103"/>
      <c r="G58" s="102" t="s">
        <v>96</v>
      </c>
    </row>
    <row r="59" customFormat="false" ht="36" hidden="false" customHeight="true" outlineLevel="0" collapsed="false">
      <c r="B59" s="71" t="s">
        <v>289</v>
      </c>
      <c r="C59" s="106" t="s">
        <v>290</v>
      </c>
      <c r="D59" s="124" t="s">
        <v>81</v>
      </c>
      <c r="E59" s="68" t="s">
        <v>291</v>
      </c>
      <c r="F59" s="103"/>
      <c r="G59" s="102" t="s">
        <v>96</v>
      </c>
    </row>
    <row r="60" customFormat="false" ht="36" hidden="false" customHeight="true" outlineLevel="0" collapsed="false">
      <c r="B60" s="71" t="s">
        <v>289</v>
      </c>
      <c r="C60" s="106" t="s">
        <v>290</v>
      </c>
      <c r="D60" s="124" t="s">
        <v>82</v>
      </c>
      <c r="E60" s="68" t="s">
        <v>292</v>
      </c>
      <c r="F60" s="103"/>
      <c r="G60" s="102" t="s">
        <v>96</v>
      </c>
    </row>
    <row r="61" customFormat="false" ht="36" hidden="false" customHeight="true" outlineLevel="0" collapsed="false">
      <c r="B61" s="71" t="s">
        <v>289</v>
      </c>
      <c r="C61" s="106" t="s">
        <v>290</v>
      </c>
      <c r="D61" s="124" t="s">
        <v>83</v>
      </c>
      <c r="E61" s="68" t="s">
        <v>293</v>
      </c>
      <c r="F61" s="103"/>
      <c r="G61" s="102" t="s">
        <v>96</v>
      </c>
    </row>
    <row r="62" customFormat="false" ht="36" hidden="false" customHeight="true" outlineLevel="0" collapsed="false">
      <c r="B62" s="71" t="s">
        <v>289</v>
      </c>
      <c r="C62" s="106" t="s">
        <v>290</v>
      </c>
      <c r="D62" s="124" t="s">
        <v>84</v>
      </c>
      <c r="E62" s="68" t="s">
        <v>294</v>
      </c>
      <c r="F62" s="103"/>
      <c r="G62" s="102" t="s">
        <v>96</v>
      </c>
    </row>
    <row r="63" customFormat="false" ht="36" hidden="false" customHeight="true" outlineLevel="0" collapsed="false">
      <c r="B63" s="71" t="s">
        <v>289</v>
      </c>
      <c r="C63" s="106" t="s">
        <v>290</v>
      </c>
      <c r="D63" s="124" t="s">
        <v>85</v>
      </c>
      <c r="E63" s="68" t="s">
        <v>295</v>
      </c>
      <c r="F63" s="103"/>
      <c r="G63" s="102" t="s">
        <v>96</v>
      </c>
    </row>
    <row r="64" customFormat="false" ht="36" hidden="false" customHeight="true" outlineLevel="0" collapsed="false">
      <c r="B64" s="71" t="s">
        <v>289</v>
      </c>
      <c r="C64" s="106" t="s">
        <v>290</v>
      </c>
      <c r="D64" s="124" t="s">
        <v>101</v>
      </c>
      <c r="E64" s="68" t="s">
        <v>296</v>
      </c>
      <c r="F64" s="103"/>
      <c r="G64" s="102" t="s">
        <v>96</v>
      </c>
    </row>
    <row r="66" customFormat="false" ht="7.5" hidden="false" customHeight="true" outlineLevel="0" collapsed="false"/>
    <row r="67" customFormat="false" ht="21.75" hidden="false" customHeight="true" outlineLevel="0" collapsed="false">
      <c r="B67" s="96" t="s">
        <v>297</v>
      </c>
      <c r="C67" s="96"/>
      <c r="D67" s="96"/>
      <c r="E67" s="96"/>
      <c r="F67" s="96"/>
      <c r="G67" s="96"/>
      <c r="H67" s="96"/>
    </row>
    <row r="68" customFormat="false" ht="21.75" hidden="false" customHeight="true" outlineLevel="0" collapsed="false">
      <c r="B68" s="97" t="s">
        <v>118</v>
      </c>
      <c r="C68" s="97" t="s">
        <v>298</v>
      </c>
      <c r="D68" s="97" t="s">
        <v>299</v>
      </c>
      <c r="E68" s="97" t="s">
        <v>300</v>
      </c>
      <c r="F68" s="97" t="s">
        <v>301</v>
      </c>
      <c r="G68" s="97" t="s">
        <v>302</v>
      </c>
      <c r="H68" s="97" t="s">
        <v>303</v>
      </c>
      <c r="I68" s="97" t="s">
        <v>304</v>
      </c>
    </row>
    <row r="69" customFormat="false" ht="31.5" hidden="false" customHeight="true" outlineLevel="0" collapsed="false">
      <c r="B69" s="125" t="s">
        <v>126</v>
      </c>
      <c r="C69" s="68" t="s">
        <v>127</v>
      </c>
      <c r="D69" s="68" t="s">
        <v>128</v>
      </c>
      <c r="E69" s="68" t="s">
        <v>129</v>
      </c>
      <c r="F69" s="68" t="s">
        <v>130</v>
      </c>
      <c r="G69" s="68" t="s">
        <v>131</v>
      </c>
      <c r="H69" s="68" t="s">
        <v>132</v>
      </c>
      <c r="I69" s="68" t="s">
        <v>133</v>
      </c>
    </row>
    <row r="70" customFormat="false" ht="31.5" hidden="false" customHeight="true" outlineLevel="0" collapsed="false">
      <c r="B70" s="125" t="s">
        <v>134</v>
      </c>
      <c r="C70" s="68" t="s">
        <v>135</v>
      </c>
      <c r="D70" s="68" t="s">
        <v>136</v>
      </c>
      <c r="E70" s="68" t="s">
        <v>129</v>
      </c>
      <c r="F70" s="68" t="s">
        <v>137</v>
      </c>
      <c r="G70" s="68" t="s">
        <v>138</v>
      </c>
      <c r="H70" s="68" t="s">
        <v>139</v>
      </c>
      <c r="I70" s="68" t="s">
        <v>140</v>
      </c>
    </row>
    <row r="71" customFormat="false" ht="31.5" hidden="false" customHeight="true" outlineLevel="0" collapsed="false">
      <c r="B71" s="125" t="s">
        <v>141</v>
      </c>
      <c r="C71" s="68" t="s">
        <v>142</v>
      </c>
      <c r="D71" s="68" t="s">
        <v>136</v>
      </c>
      <c r="E71" s="68" t="s">
        <v>143</v>
      </c>
      <c r="F71" s="68" t="s">
        <v>144</v>
      </c>
      <c r="G71" s="68" t="s">
        <v>145</v>
      </c>
      <c r="H71" s="68" t="s">
        <v>146</v>
      </c>
      <c r="I71" s="68" t="s">
        <v>147</v>
      </c>
    </row>
    <row r="72" customFormat="false" ht="31.5" hidden="false" customHeight="true" outlineLevel="0" collapsed="false">
      <c r="B72" s="125" t="s">
        <v>148</v>
      </c>
      <c r="C72" s="68" t="s">
        <v>149</v>
      </c>
      <c r="D72" s="68" t="s">
        <v>136</v>
      </c>
      <c r="E72" s="68" t="s">
        <v>150</v>
      </c>
      <c r="F72" s="68" t="s">
        <v>151</v>
      </c>
      <c r="G72" s="68" t="s">
        <v>152</v>
      </c>
      <c r="H72" s="68" t="s">
        <v>153</v>
      </c>
      <c r="I72" s="68" t="s">
        <v>154</v>
      </c>
    </row>
    <row r="73" customFormat="false" ht="31.5" hidden="false" customHeight="true" outlineLevel="0" collapsed="false">
      <c r="B73" s="125" t="s">
        <v>155</v>
      </c>
      <c r="C73" s="68" t="s">
        <v>156</v>
      </c>
      <c r="D73" s="68" t="s">
        <v>157</v>
      </c>
      <c r="E73" s="68" t="s">
        <v>158</v>
      </c>
      <c r="F73" s="68" t="s">
        <v>159</v>
      </c>
      <c r="G73" s="68" t="s">
        <v>160</v>
      </c>
      <c r="H73" s="68" t="s">
        <v>161</v>
      </c>
      <c r="I73" s="68" t="s">
        <v>162</v>
      </c>
    </row>
    <row r="74" customFormat="false" ht="31.5" hidden="false" customHeight="true" outlineLevel="0" collapsed="false">
      <c r="B74" s="125" t="s">
        <v>163</v>
      </c>
      <c r="C74" s="68" t="s">
        <v>164</v>
      </c>
      <c r="D74" s="68" t="s">
        <v>136</v>
      </c>
      <c r="E74" s="68" t="s">
        <v>165</v>
      </c>
      <c r="F74" s="68" t="s">
        <v>166</v>
      </c>
      <c r="G74" s="68" t="s">
        <v>167</v>
      </c>
      <c r="H74" s="68" t="s">
        <v>168</v>
      </c>
      <c r="I74" s="68" t="s">
        <v>169</v>
      </c>
    </row>
    <row r="75" customFormat="false" ht="31.5" hidden="false" customHeight="true" outlineLevel="0" collapsed="false">
      <c r="B75" s="125" t="s">
        <v>170</v>
      </c>
      <c r="C75" s="68" t="s">
        <v>171</v>
      </c>
      <c r="D75" s="68" t="s">
        <v>172</v>
      </c>
      <c r="E75" s="68" t="s">
        <v>129</v>
      </c>
      <c r="F75" s="68" t="s">
        <v>173</v>
      </c>
      <c r="G75" s="68" t="s">
        <v>174</v>
      </c>
      <c r="H75" s="68" t="s">
        <v>175</v>
      </c>
      <c r="I75" s="68" t="s">
        <v>176</v>
      </c>
    </row>
    <row r="76" customFormat="false" ht="31.5" hidden="false" customHeight="true" outlineLevel="0" collapsed="false">
      <c r="B76" s="125" t="s">
        <v>177</v>
      </c>
      <c r="C76" s="68" t="s">
        <v>178</v>
      </c>
      <c r="D76" s="68" t="s">
        <v>179</v>
      </c>
      <c r="E76" s="68" t="s">
        <v>129</v>
      </c>
      <c r="F76" s="68" t="s">
        <v>180</v>
      </c>
      <c r="G76" s="68" t="s">
        <v>181</v>
      </c>
      <c r="H76" s="68" t="s">
        <v>139</v>
      </c>
      <c r="I76" s="68" t="s">
        <v>182</v>
      </c>
    </row>
  </sheetData>
  <mergeCells count="7">
    <mergeCell ref="B2:H2"/>
    <mergeCell ref="B3:H3"/>
    <mergeCell ref="B5:H5"/>
    <mergeCell ref="B24:H24"/>
    <mergeCell ref="B33:H33"/>
    <mergeCell ref="B45:H45"/>
    <mergeCell ref="B67:H6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1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72"/>
    <col collapsed="false" customWidth="true" hidden="false" outlineLevel="0" max="3" min="3" style="0" width="3"/>
  </cols>
  <sheetData>
    <row r="1" customFormat="false" ht="7.5" hidden="false" customHeight="true" outlineLevel="0" collapsed="false"/>
    <row r="2" customFormat="false" ht="30" hidden="false" customHeight="true" outlineLevel="0" collapsed="false">
      <c r="B2" s="126" t="s">
        <v>305</v>
      </c>
    </row>
    <row r="4" customFormat="false" ht="24" hidden="false" customHeight="true" outlineLevel="0" collapsed="false">
      <c r="B4" s="127" t="s">
        <v>306</v>
      </c>
    </row>
    <row r="5" customFormat="false" ht="18" hidden="false" customHeight="true" outlineLevel="0" collapsed="false">
      <c r="B5" s="128" t="s">
        <v>307</v>
      </c>
    </row>
    <row r="6" customFormat="false" ht="18" hidden="false" customHeight="true" outlineLevel="0" collapsed="false">
      <c r="B6" s="128" t="s">
        <v>308</v>
      </c>
    </row>
    <row r="7" customFormat="false" ht="18" hidden="false" customHeight="true" outlineLevel="0" collapsed="false">
      <c r="B7" s="128" t="s">
        <v>309</v>
      </c>
    </row>
    <row r="8" customFormat="false" ht="18" hidden="false" customHeight="true" outlineLevel="0" collapsed="false">
      <c r="B8" s="128" t="s">
        <v>310</v>
      </c>
    </row>
    <row r="9" customFormat="false" ht="18" hidden="false" customHeight="true" outlineLevel="0" collapsed="false">
      <c r="B9" s="128" t="s">
        <v>311</v>
      </c>
    </row>
    <row r="10" customFormat="false" ht="18" hidden="false" customHeight="true" outlineLevel="0" collapsed="false">
      <c r="B10" s="128" t="s">
        <v>312</v>
      </c>
    </row>
    <row r="11" customFormat="false" ht="18" hidden="false" customHeight="true" outlineLevel="0" collapsed="false">
      <c r="B11" s="128" t="s">
        <v>313</v>
      </c>
    </row>
    <row r="12" customFormat="false" ht="18" hidden="false" customHeight="true" outlineLevel="0" collapsed="false">
      <c r="B12" s="128" t="s">
        <v>314</v>
      </c>
    </row>
    <row r="13" customFormat="false" ht="18" hidden="false" customHeight="true" outlineLevel="0" collapsed="false">
      <c r="B13" s="128" t="s">
        <v>315</v>
      </c>
    </row>
    <row r="14" customFormat="false" ht="18" hidden="false" customHeight="true" outlineLevel="0" collapsed="false">
      <c r="B14" s="128" t="s">
        <v>316</v>
      </c>
    </row>
    <row r="15" customFormat="false" ht="7.5" hidden="false" customHeight="true" outlineLevel="0" collapsed="false"/>
    <row r="16" customFormat="false" ht="24" hidden="false" customHeight="true" outlineLevel="0" collapsed="false">
      <c r="B16" s="129" t="s">
        <v>317</v>
      </c>
    </row>
    <row r="17" customFormat="false" ht="18" hidden="false" customHeight="true" outlineLevel="0" collapsed="false">
      <c r="B17" s="128" t="s">
        <v>318</v>
      </c>
    </row>
    <row r="18" customFormat="false" ht="18" hidden="false" customHeight="true" outlineLevel="0" collapsed="false">
      <c r="B18" s="128" t="s">
        <v>319</v>
      </c>
    </row>
    <row r="19" customFormat="false" ht="18" hidden="false" customHeight="true" outlineLevel="0" collapsed="false">
      <c r="B19" s="128" t="s">
        <v>320</v>
      </c>
    </row>
    <row r="20" customFormat="false" ht="7.5" hidden="false" customHeight="true" outlineLevel="0" collapsed="false"/>
    <row r="21" customFormat="false" ht="24" hidden="false" customHeight="true" outlineLevel="0" collapsed="false">
      <c r="B21" s="127" t="s">
        <v>321</v>
      </c>
    </row>
    <row r="22" customFormat="false" ht="18" hidden="false" customHeight="true" outlineLevel="0" collapsed="false">
      <c r="B22" s="128" t="s">
        <v>322</v>
      </c>
    </row>
    <row r="23" customFormat="false" ht="18" hidden="false" customHeight="true" outlineLevel="0" collapsed="false">
      <c r="B23" s="128" t="s">
        <v>323</v>
      </c>
    </row>
    <row r="24" customFormat="false" ht="18" hidden="false" customHeight="true" outlineLevel="0" collapsed="false">
      <c r="B24" s="128" t="s">
        <v>324</v>
      </c>
    </row>
    <row r="25" customFormat="false" ht="18" hidden="false" customHeight="true" outlineLevel="0" collapsed="false">
      <c r="B25" s="128" t="s">
        <v>325</v>
      </c>
    </row>
    <row r="26" customFormat="false" ht="18" hidden="false" customHeight="true" outlineLevel="0" collapsed="false">
      <c r="B26" s="128" t="s">
        <v>326</v>
      </c>
    </row>
    <row r="27" customFormat="false" ht="18" hidden="false" customHeight="true" outlineLevel="0" collapsed="false">
      <c r="B27" s="128" t="s">
        <v>327</v>
      </c>
    </row>
    <row r="28" customFormat="false" ht="7.5" hidden="false" customHeight="true" outlineLevel="0" collapsed="false"/>
    <row r="29" customFormat="false" ht="24" hidden="false" customHeight="true" outlineLevel="0" collapsed="false">
      <c r="B29" s="130" t="s">
        <v>328</v>
      </c>
    </row>
    <row r="30" customFormat="false" ht="18" hidden="false" customHeight="true" outlineLevel="0" collapsed="false">
      <c r="B30" s="128" t="s">
        <v>329</v>
      </c>
    </row>
    <row r="31" customFormat="false" ht="18" hidden="false" customHeight="true" outlineLevel="0" collapsed="false">
      <c r="B31" s="131" t="s">
        <v>330</v>
      </c>
    </row>
    <row r="32" customFormat="false" ht="3.75" hidden="false" customHeight="true" outlineLevel="0" collapsed="false"/>
    <row r="33" customFormat="false" ht="15" hidden="false" customHeight="true" outlineLevel="0" collapsed="false">
      <c r="B33" s="132" t="s">
        <v>331</v>
      </c>
    </row>
    <row r="34" customFormat="false" ht="15" hidden="false" customHeight="true" outlineLevel="0" collapsed="false">
      <c r="B34" s="132" t="s">
        <v>332</v>
      </c>
    </row>
    <row r="35" customFormat="false" ht="15" hidden="false" customHeight="true" outlineLevel="0" collapsed="false">
      <c r="B35" s="132" t="s">
        <v>333</v>
      </c>
    </row>
    <row r="36" customFormat="false" ht="15" hidden="false" customHeight="true" outlineLevel="0" collapsed="false">
      <c r="B36" s="132"/>
    </row>
    <row r="37" customFormat="false" ht="15" hidden="false" customHeight="true" outlineLevel="0" collapsed="false">
      <c r="B37" s="132" t="s">
        <v>334</v>
      </c>
    </row>
    <row r="38" customFormat="false" ht="15" hidden="false" customHeight="true" outlineLevel="0" collapsed="false">
      <c r="B38" s="132" t="s">
        <v>335</v>
      </c>
    </row>
    <row r="39" customFormat="false" ht="15" hidden="false" customHeight="true" outlineLevel="0" collapsed="false">
      <c r="B39" s="132"/>
    </row>
    <row r="40" customFormat="false" ht="15" hidden="false" customHeight="true" outlineLevel="0" collapsed="false">
      <c r="B40" s="132" t="s">
        <v>336</v>
      </c>
    </row>
    <row r="41" customFormat="false" ht="15" hidden="false" customHeight="true" outlineLevel="0" collapsed="false">
      <c r="B41" s="132" t="s">
        <v>337</v>
      </c>
    </row>
    <row r="42" customFormat="false" ht="15" hidden="false" customHeight="true" outlineLevel="0" collapsed="false">
      <c r="B42" s="132" t="s">
        <v>338</v>
      </c>
    </row>
    <row r="43" customFormat="false" ht="15" hidden="false" customHeight="true" outlineLevel="0" collapsed="false">
      <c r="B43" s="132" t="s">
        <v>339</v>
      </c>
    </row>
    <row r="44" customFormat="false" ht="15" hidden="false" customHeight="true" outlineLevel="0" collapsed="false">
      <c r="B44" s="132" t="s">
        <v>340</v>
      </c>
    </row>
    <row r="45" customFormat="false" ht="15" hidden="false" customHeight="true" outlineLevel="0" collapsed="false">
      <c r="B45" s="132" t="s">
        <v>341</v>
      </c>
    </row>
    <row r="46" customFormat="false" ht="15" hidden="false" customHeight="true" outlineLevel="0" collapsed="false">
      <c r="B46" s="132" t="s">
        <v>342</v>
      </c>
    </row>
    <row r="47" customFormat="false" ht="15" hidden="false" customHeight="true" outlineLevel="0" collapsed="false">
      <c r="B47" s="132" t="s">
        <v>343</v>
      </c>
    </row>
    <row r="48" customFormat="false" ht="15" hidden="false" customHeight="true" outlineLevel="0" collapsed="false">
      <c r="B48" s="132" t="s">
        <v>344</v>
      </c>
    </row>
    <row r="49" customFormat="false" ht="15" hidden="false" customHeight="true" outlineLevel="0" collapsed="false">
      <c r="B49" s="132" t="s">
        <v>345</v>
      </c>
    </row>
    <row r="50" customFormat="false" ht="15" hidden="false" customHeight="true" outlineLevel="0" collapsed="false">
      <c r="B50" s="132" t="s">
        <v>346</v>
      </c>
    </row>
    <row r="51" customFormat="false" ht="15" hidden="false" customHeight="true" outlineLevel="0" collapsed="false">
      <c r="B51" s="132" t="s">
        <v>347</v>
      </c>
    </row>
    <row r="52" customFormat="false" ht="15" hidden="false" customHeight="true" outlineLevel="0" collapsed="false">
      <c r="B52" s="132" t="s">
        <v>348</v>
      </c>
    </row>
    <row r="53" customFormat="false" ht="15" hidden="false" customHeight="true" outlineLevel="0" collapsed="false">
      <c r="B53" s="132" t="s">
        <v>349</v>
      </c>
    </row>
    <row r="54" customFormat="false" ht="7.5" hidden="false" customHeight="true" outlineLevel="0" collapsed="false"/>
    <row r="55" customFormat="false" ht="24" hidden="false" customHeight="true" outlineLevel="0" collapsed="false">
      <c r="B55" s="133" t="s">
        <v>350</v>
      </c>
    </row>
    <row r="56" customFormat="false" ht="18" hidden="false" customHeight="true" outlineLevel="0" collapsed="false">
      <c r="B56" s="128" t="s">
        <v>351</v>
      </c>
    </row>
    <row r="57" customFormat="false" ht="3.75" hidden="false" customHeight="true" outlineLevel="0" collapsed="false"/>
    <row r="58" customFormat="false" ht="18" hidden="false" customHeight="true" outlineLevel="0" collapsed="false">
      <c r="B58" s="134" t="s">
        <v>352</v>
      </c>
    </row>
    <row r="59" customFormat="false" ht="15" hidden="false" customHeight="true" outlineLevel="0" collapsed="false">
      <c r="B59" s="132" t="s">
        <v>353</v>
      </c>
    </row>
    <row r="60" customFormat="false" ht="3.75" hidden="false" customHeight="true" outlineLevel="0" collapsed="false"/>
    <row r="61" customFormat="false" ht="18" hidden="false" customHeight="true" outlineLevel="0" collapsed="false">
      <c r="B61" s="134" t="s">
        <v>354</v>
      </c>
    </row>
    <row r="62" customFormat="false" ht="15" hidden="false" customHeight="true" outlineLevel="0" collapsed="false">
      <c r="B62" s="132" t="s">
        <v>355</v>
      </c>
    </row>
    <row r="63" customFormat="false" ht="15" hidden="false" customHeight="true" outlineLevel="0" collapsed="false">
      <c r="B63" s="132" t="s">
        <v>356</v>
      </c>
    </row>
    <row r="64" customFormat="false" ht="15" hidden="false" customHeight="true" outlineLevel="0" collapsed="false">
      <c r="B64" s="132" t="s">
        <v>357</v>
      </c>
    </row>
    <row r="65" customFormat="false" ht="15" hidden="false" customHeight="true" outlineLevel="0" collapsed="false">
      <c r="B65" s="132" t="s">
        <v>358</v>
      </c>
    </row>
    <row r="66" customFormat="false" ht="15" hidden="false" customHeight="true" outlineLevel="0" collapsed="false">
      <c r="B66" s="132" t="s">
        <v>359</v>
      </c>
    </row>
    <row r="67" customFormat="false" ht="15" hidden="false" customHeight="true" outlineLevel="0" collapsed="false">
      <c r="B67" s="132" t="s">
        <v>360</v>
      </c>
    </row>
    <row r="68" customFormat="false" ht="15" hidden="false" customHeight="true" outlineLevel="0" collapsed="false">
      <c r="B68" s="132" t="s">
        <v>361</v>
      </c>
    </row>
    <row r="69" customFormat="false" ht="15" hidden="false" customHeight="true" outlineLevel="0" collapsed="false">
      <c r="B69" s="132" t="s">
        <v>362</v>
      </c>
    </row>
    <row r="70" customFormat="false" ht="15" hidden="false" customHeight="true" outlineLevel="0" collapsed="false">
      <c r="B70" s="132" t="s">
        <v>363</v>
      </c>
    </row>
    <row r="71" customFormat="false" ht="15" hidden="false" customHeight="true" outlineLevel="0" collapsed="false">
      <c r="B71" s="132" t="s">
        <v>364</v>
      </c>
    </row>
    <row r="72" customFormat="false" ht="3.75" hidden="false" customHeight="true" outlineLevel="0" collapsed="false"/>
    <row r="73" customFormat="false" ht="18" hidden="false" customHeight="true" outlineLevel="0" collapsed="false">
      <c r="B73" s="134" t="s">
        <v>365</v>
      </c>
    </row>
    <row r="74" customFormat="false" ht="15" hidden="false" customHeight="true" outlineLevel="0" collapsed="false">
      <c r="B74" s="132" t="s">
        <v>366</v>
      </c>
    </row>
    <row r="75" customFormat="false" ht="3.75" hidden="false" customHeight="true" outlineLevel="0" collapsed="false"/>
    <row r="76" customFormat="false" ht="18" hidden="false" customHeight="true" outlineLevel="0" collapsed="false">
      <c r="B76" s="134" t="s">
        <v>367</v>
      </c>
    </row>
    <row r="77" customFormat="false" ht="15" hidden="false" customHeight="true" outlineLevel="0" collapsed="false">
      <c r="B77" s="132" t="s">
        <v>368</v>
      </c>
    </row>
    <row r="78" customFormat="false" ht="3.75" hidden="false" customHeight="true" outlineLevel="0" collapsed="false"/>
    <row r="79" customFormat="false" ht="18" hidden="false" customHeight="true" outlineLevel="0" collapsed="false">
      <c r="B79" s="134" t="s">
        <v>369</v>
      </c>
    </row>
    <row r="80" customFormat="false" ht="15" hidden="false" customHeight="true" outlineLevel="0" collapsed="false">
      <c r="B80" s="132" t="s">
        <v>370</v>
      </c>
    </row>
    <row r="81" customFormat="false" ht="3.75" hidden="false" customHeight="true" outlineLevel="0" collapsed="false"/>
    <row r="82" customFormat="false" ht="18" hidden="false" customHeight="true" outlineLevel="0" collapsed="false">
      <c r="B82" s="134" t="s">
        <v>371</v>
      </c>
    </row>
    <row r="83" customFormat="false" ht="15" hidden="false" customHeight="true" outlineLevel="0" collapsed="false">
      <c r="B83" s="132" t="s">
        <v>372</v>
      </c>
    </row>
    <row r="84" customFormat="false" ht="15" hidden="false" customHeight="true" outlineLevel="0" collapsed="false">
      <c r="B84" s="132" t="s">
        <v>373</v>
      </c>
    </row>
    <row r="85" customFormat="false" ht="15" hidden="false" customHeight="true" outlineLevel="0" collapsed="false">
      <c r="B85" s="132" t="s">
        <v>374</v>
      </c>
    </row>
    <row r="86" customFormat="false" ht="15" hidden="false" customHeight="true" outlineLevel="0" collapsed="false">
      <c r="B86" s="132" t="s">
        <v>375</v>
      </c>
    </row>
    <row r="87" customFormat="false" ht="15" hidden="false" customHeight="true" outlineLevel="0" collapsed="false">
      <c r="B87" s="132" t="s">
        <v>376</v>
      </c>
    </row>
    <row r="88" customFormat="false" ht="3.75" hidden="false" customHeight="true" outlineLevel="0" collapsed="false"/>
    <row r="89" customFormat="false" ht="18" hidden="false" customHeight="true" outlineLevel="0" collapsed="false">
      <c r="B89" s="134" t="s">
        <v>377</v>
      </c>
    </row>
    <row r="90" customFormat="false" ht="15" hidden="false" customHeight="true" outlineLevel="0" collapsed="false">
      <c r="B90" s="132" t="s">
        <v>378</v>
      </c>
    </row>
    <row r="91" customFormat="false" ht="15" hidden="false" customHeight="true" outlineLevel="0" collapsed="false">
      <c r="B91" s="132" t="s">
        <v>379</v>
      </c>
    </row>
    <row r="92" customFormat="false" ht="15" hidden="false" customHeight="true" outlineLevel="0" collapsed="false">
      <c r="B92" s="132" t="s">
        <v>374</v>
      </c>
    </row>
    <row r="93" customFormat="false" ht="15" hidden="false" customHeight="true" outlineLevel="0" collapsed="false">
      <c r="B93" s="132" t="s">
        <v>375</v>
      </c>
    </row>
    <row r="94" customFormat="false" ht="15" hidden="false" customHeight="true" outlineLevel="0" collapsed="false">
      <c r="B94" s="132" t="s">
        <v>376</v>
      </c>
    </row>
    <row r="95" customFormat="false" ht="3.75" hidden="false" customHeight="true" outlineLevel="0" collapsed="false"/>
    <row r="96" customFormat="false" ht="7.5" hidden="false" customHeight="true" outlineLevel="0" collapsed="false"/>
    <row r="97" customFormat="false" ht="24" hidden="false" customHeight="true" outlineLevel="0" collapsed="false">
      <c r="B97" s="135" t="s">
        <v>380</v>
      </c>
    </row>
    <row r="98" customFormat="false" ht="19.5" hidden="false" customHeight="true" outlineLevel="0" collapsed="false">
      <c r="B98" s="136" t="s">
        <v>381</v>
      </c>
    </row>
    <row r="99" customFormat="false" ht="18" hidden="false" customHeight="true" outlineLevel="0" collapsed="false">
      <c r="B99" s="137" t="s">
        <v>382</v>
      </c>
    </row>
    <row r="100" customFormat="false" ht="18" hidden="false" customHeight="true" outlineLevel="0" collapsed="false">
      <c r="B100" s="138" t="s">
        <v>383</v>
      </c>
    </row>
    <row r="101" customFormat="false" ht="18" hidden="false" customHeight="true" outlineLevel="0" collapsed="false">
      <c r="B101" s="137" t="s">
        <v>384</v>
      </c>
    </row>
    <row r="102" customFormat="false" ht="18" hidden="false" customHeight="true" outlineLevel="0" collapsed="false">
      <c r="B102" s="138" t="s">
        <v>385</v>
      </c>
    </row>
    <row r="103" customFormat="false" ht="18" hidden="false" customHeight="true" outlineLevel="0" collapsed="false">
      <c r="B103" s="137" t="s">
        <v>386</v>
      </c>
    </row>
    <row r="104" customFormat="false" ht="18" hidden="false" customHeight="true" outlineLevel="0" collapsed="false">
      <c r="B104" s="138" t="s">
        <v>387</v>
      </c>
    </row>
    <row r="105" customFormat="false" ht="18" hidden="false" customHeight="true" outlineLevel="0" collapsed="false">
      <c r="B105" s="137" t="s">
        <v>388</v>
      </c>
    </row>
    <row r="106" customFormat="false" ht="18" hidden="false" customHeight="true" outlineLevel="0" collapsed="false">
      <c r="B106" s="138" t="s">
        <v>389</v>
      </c>
    </row>
    <row r="107" customFormat="false" ht="18" hidden="false" customHeight="true" outlineLevel="0" collapsed="false">
      <c r="B107" s="137" t="s">
        <v>390</v>
      </c>
    </row>
    <row r="108" customFormat="false" ht="18" hidden="false" customHeight="true" outlineLevel="0" collapsed="false">
      <c r="B108" s="138" t="s">
        <v>391</v>
      </c>
    </row>
    <row r="109" customFormat="false" ht="18" hidden="false" customHeight="true" outlineLevel="0" collapsed="false">
      <c r="B109" s="137" t="s">
        <v>392</v>
      </c>
    </row>
    <row r="110" customFormat="false" ht="18" hidden="false" customHeight="true" outlineLevel="0" collapsed="false">
      <c r="B110" s="138" t="s">
        <v>393</v>
      </c>
    </row>
    <row r="111" customFormat="false" ht="7.5" hidden="false" customHeight="true" outlineLevel="0" collapsed="false"/>
    <row r="112" customFormat="false" ht="24" hidden="false" customHeight="true" outlineLevel="0" collapsed="false">
      <c r="B112" s="139" t="s">
        <v>394</v>
      </c>
    </row>
    <row r="113" customFormat="false" ht="18" hidden="false" customHeight="true" outlineLevel="0" collapsed="false">
      <c r="B113" s="128" t="s">
        <v>395</v>
      </c>
    </row>
    <row r="114" customFormat="false" ht="18" hidden="false" customHeight="true" outlineLevel="0" collapsed="false">
      <c r="B114" s="132" t="s">
        <v>396</v>
      </c>
    </row>
    <row r="115" customFormat="false" ht="18" hidden="false" customHeight="true" outlineLevel="0" collapsed="false">
      <c r="B115" s="132" t="s">
        <v>397</v>
      </c>
    </row>
    <row r="116" customFormat="false" ht="18" hidden="false" customHeight="true" outlineLevel="0" collapsed="false">
      <c r="B116" s="132" t="s">
        <v>398</v>
      </c>
    </row>
    <row r="117" customFormat="false" ht="7.5" hidden="false" customHeight="true" outlineLevel="0" collapsed="false"/>
    <row r="118" customFormat="false" ht="18" hidden="false" customHeight="true" outlineLevel="0" collapsed="false">
      <c r="B118" s="131" t="s">
        <v>399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2026-07-17T10:51:20Z</dcterms:created>
  <dc:creator>ONYIA Framework</dc:creator>
  <dc:description/>
  <cp:keywords>ONYIA Digital Workplace Maturity Assessment M365</cp:keywords>
  <dc:language>en-US</dc:language>
  <cp:lastModifiedBy/>
  <dcterms:modified xsi:type="dcterms:W3CDTF">2026-07-23T10:12:51Z</dcterms:modified>
  <cp:revision>2</cp:revision>
  <dc:subject>Digital Workplace Maturity Assessment</dc:subject>
  <dc:title>ONYIA Digital Workplace Assessment Toolkit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